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75" windowWidth="11355" windowHeight="6885" activeTab="6"/>
  </bookViews>
  <sheets>
    <sheet name="Identyfikacja" sheetId="1" r:id="rId1"/>
    <sheet name="Tab. 1" sheetId="2" r:id="rId2"/>
    <sheet name="Tab.2 " sheetId="3" r:id="rId3"/>
    <sheet name="Tab.3" sheetId="4" r:id="rId4"/>
    <sheet name="Tab. 4" sheetId="5" r:id="rId5"/>
    <sheet name="Tab. 4a" sheetId="6" r:id="rId6"/>
    <sheet name="Tab.5" sheetId="7" r:id="rId7"/>
    <sheet name="Tab.6" sheetId="8" r:id="rId8"/>
    <sheet name="Tab.7" sheetId="9" r:id="rId9"/>
    <sheet name="Tab.8" sheetId="10" r:id="rId10"/>
    <sheet name="Tab.9" sheetId="11" r:id="rId11"/>
    <sheet name="Tab.10" sheetId="12" r:id="rId12"/>
    <sheet name="Tab. 11" sheetId="13" r:id="rId13"/>
    <sheet name="Tab.12" sheetId="14" r:id="rId14"/>
    <sheet name="Tab.13" sheetId="15" r:id="rId15"/>
    <sheet name="Tab.14" sheetId="16" r:id="rId16"/>
    <sheet name="Tab.15" sheetId="17" r:id="rId17"/>
    <sheet name="Tab.16" sheetId="18" r:id="rId18"/>
    <sheet name="Tab. 17" sheetId="19" r:id="rId19"/>
    <sheet name="Tab.18" sheetId="20" r:id="rId20"/>
    <sheet name="Tab.19" sheetId="21" r:id="rId21"/>
    <sheet name="Tab. 19a" sheetId="22" r:id="rId22"/>
    <sheet name="Tab. 20a" sheetId="23" r:id="rId23"/>
    <sheet name="Tab. 20b" sheetId="24" r:id="rId24"/>
    <sheet name="Tab.21" sheetId="25" r:id="rId25"/>
    <sheet name="Tab.22" sheetId="26" r:id="rId26"/>
  </sheets>
  <externalReferences>
    <externalReference r:id="rId29"/>
    <externalReference r:id="rId30"/>
    <externalReference r:id="rId31"/>
    <externalReference r:id="rId32"/>
    <externalReference r:id="rId33"/>
  </externalReferences>
  <definedNames>
    <definedName name="_ftn1" localSheetId="0">'Identyfikacja'!$A$11</definedName>
    <definedName name="_ftn2" localSheetId="9">'Tab.8'!$A$49</definedName>
    <definedName name="_ftn3" localSheetId="9">'Tab.8'!$A$50</definedName>
    <definedName name="_ftn4" localSheetId="9">'Tab.8'!$A$51</definedName>
    <definedName name="_ftn5" localSheetId="9">'Tab.8'!$A$52</definedName>
    <definedName name="_ftnref1" localSheetId="0">'Identyfikacja'!$A$9</definedName>
    <definedName name="_ftnref2" localSheetId="1">'[4]Tab.8'!#REF!</definedName>
    <definedName name="_ftnref2" localSheetId="4">'[2]Tab.8'!#REF!</definedName>
    <definedName name="_ftnref2" localSheetId="11">'[3]Tab.8'!#REF!</definedName>
    <definedName name="_ftnref2" localSheetId="2">'[2]Tab.8'!#REF!</definedName>
    <definedName name="_ftnref2" localSheetId="9">'Tab.8'!#REF!</definedName>
    <definedName name="_ftnref2" localSheetId="10">'[5]Tab.8'!#REF!</definedName>
    <definedName name="_ftnref2">'[1]Tab.8'!#REF!</definedName>
    <definedName name="_ftnref3" localSheetId="9">'Tab.8'!$A$12</definedName>
    <definedName name="_ftnref4" localSheetId="9">'Tab.8'!$A$36</definedName>
    <definedName name="_ftnref5" localSheetId="9">'Tab.8'!$A$39</definedName>
    <definedName name="_GoBack" localSheetId="10">'Tab.9'!$J$3</definedName>
    <definedName name="_xlnm.Print_Area" localSheetId="1">'Tab. 1'!$A$1:$W$201</definedName>
    <definedName name="_xlnm.Print_Area" localSheetId="2">'Tab.2 '!$A$1:$AB$1809</definedName>
    <definedName name="_xlnm.Print_Area" localSheetId="10">'Tab.9'!$B$1:$Q$95</definedName>
  </definedNames>
  <calcPr fullCalcOnLoad="1"/>
</workbook>
</file>

<file path=xl/sharedStrings.xml><?xml version="1.0" encoding="utf-8"?>
<sst xmlns="http://schemas.openxmlformats.org/spreadsheetml/2006/main" count="5574" uniqueCount="1350">
  <si>
    <t xml:space="preserve">Formularz służy do przekazywania informacji o projektach ponadregionalnych realizujących strategie ponadregionalne, finansowanych w ramach krajowych i regionalnych programów operacyjnych, dla których umowa o dofinansowanie została podpisana w danym roku. Dane dla kolejnych projektów tego samego typu należy wpisać w kolejnych dodanych wierszach. </t>
  </si>
  <si>
    <t>Wykaz projektów ponadregionalnych w ramach [programu…..] za rok ….</t>
  </si>
  <si>
    <r>
      <t>Strategia</t>
    </r>
    <r>
      <rPr>
        <b/>
        <vertAlign val="superscript"/>
        <sz val="10"/>
        <color indexed="8"/>
        <rFont val="Calibri"/>
        <family val="2"/>
      </rPr>
      <t>1</t>
    </r>
  </si>
  <si>
    <r>
      <t>Typ projektu ponadregionalnego</t>
    </r>
    <r>
      <rPr>
        <b/>
        <vertAlign val="superscript"/>
        <sz val="10"/>
        <color indexed="8"/>
        <rFont val="Calibri"/>
        <family val="2"/>
      </rPr>
      <t>2</t>
    </r>
    <r>
      <rPr>
        <b/>
        <sz val="10"/>
        <color indexed="8"/>
        <rFont val="Calibri"/>
        <family val="2"/>
      </rPr>
      <t xml:space="preserve">  [lista zdefiniowana]</t>
    </r>
  </si>
  <si>
    <t>Dane dotyczące wszystkich typów projektów ponadregionalnych</t>
  </si>
  <si>
    <t xml:space="preserve">Dane 
partnera </t>
  </si>
  <si>
    <t>Dane projektu komplementarnego</t>
  </si>
  <si>
    <t>Opis projektu uwzględniający jego ponadregionalny charakter</t>
  </si>
  <si>
    <t>Nazwa partnera</t>
  </si>
  <si>
    <t>Siedziba partnera</t>
  </si>
  <si>
    <t>Nr wniosku / nr umowy / nazwa programu</t>
  </si>
  <si>
    <t>Ponadregionalne partnerstwo</t>
  </si>
  <si>
    <t>Ponadregionalna komplementarność</t>
  </si>
  <si>
    <t>Nazwa strategii</t>
  </si>
  <si>
    <t>Województwa objęte strategią</t>
  </si>
  <si>
    <t>SRPW - Strategia Rozwoju Społeczno-Gospodarczego Polski Wschodniej do roku 2020</t>
  </si>
  <si>
    <t xml:space="preserve">lubelskie, podkarpackie, podlaskie, świętokrzyskie, warmińsko-mazurskie
</t>
  </si>
  <si>
    <t>SRPP - Strategia Rozwoju Polski Południowej do roku 2020</t>
  </si>
  <si>
    <t>małopolskie, śląskie</t>
  </si>
  <si>
    <t>SRPZ - Strategia Rozwoju Polski Zachodniej do roku 2020</t>
  </si>
  <si>
    <t>dolnośląskie, lubuskie, opolskie,  wielkopolskie, zachodniopomorskie</t>
  </si>
  <si>
    <r>
      <rPr>
        <vertAlign val="superscript"/>
        <sz val="9"/>
        <rFont val="Calibri"/>
        <family val="2"/>
      </rPr>
      <t xml:space="preserve">2 </t>
    </r>
    <r>
      <rPr>
        <sz val="9"/>
        <rFont val="Calibri"/>
        <family val="2"/>
      </rPr>
      <t>Typy projektów powinny zostać przpisane wg następujących kryteriów</t>
    </r>
  </si>
  <si>
    <t xml:space="preserve">Typ projektu ponadregionalnego </t>
  </si>
  <si>
    <t>Opis</t>
  </si>
  <si>
    <t>Tytuł projektu</t>
  </si>
  <si>
    <t>Nazwa beneficjenta</t>
  </si>
  <si>
    <t>Całkowite koszty kwalifikowane (mln EUR)</t>
  </si>
  <si>
    <t>Wartość dofinansowania UE (mln EUR)</t>
  </si>
  <si>
    <t xml:space="preserve">Przewidywany okres realizacji projektu </t>
  </si>
  <si>
    <t>Data decyzji KE zatwierdzającej wsparcie dla projektu</t>
  </si>
  <si>
    <t>1.</t>
  </si>
  <si>
    <t>2.</t>
  </si>
  <si>
    <t>3.</t>
  </si>
  <si>
    <t>4.</t>
  </si>
  <si>
    <t>5.</t>
  </si>
  <si>
    <t>6.</t>
  </si>
  <si>
    <t>7.</t>
  </si>
  <si>
    <t>8.</t>
  </si>
  <si>
    <t>9.</t>
  </si>
  <si>
    <t>10.</t>
  </si>
  <si>
    <t>11.</t>
  </si>
  <si>
    <t>12.</t>
  </si>
  <si>
    <t>Ogółem</t>
  </si>
  <si>
    <t>Data podpisania umowy o dofinansowanie</t>
  </si>
  <si>
    <t>14.</t>
  </si>
  <si>
    <t xml:space="preserve">Ponadregionalny zasięg terytorialny </t>
  </si>
  <si>
    <t>Nr umowy</t>
  </si>
  <si>
    <t>Miejse  realizacji projektu  (województwo)</t>
  </si>
  <si>
    <t>Jednostka pomiaru</t>
  </si>
  <si>
    <t>Rok</t>
  </si>
  <si>
    <t>I Q</t>
  </si>
  <si>
    <t>II Q</t>
  </si>
  <si>
    <t>III Q</t>
  </si>
  <si>
    <t>IV Q</t>
  </si>
  <si>
    <t>M</t>
  </si>
  <si>
    <t>K</t>
  </si>
  <si>
    <t>O</t>
  </si>
  <si>
    <t>Fundusz</t>
  </si>
  <si>
    <t>Źródło danych</t>
  </si>
  <si>
    <t>% realizacji wartości docelowej</t>
  </si>
  <si>
    <t>dolnośląskie</t>
  </si>
  <si>
    <t>kujawsko-pomorskie</t>
  </si>
  <si>
    <t>lubelskie</t>
  </si>
  <si>
    <t>lubuskie</t>
  </si>
  <si>
    <t>łodzkie</t>
  </si>
  <si>
    <t>małopolskie</t>
  </si>
  <si>
    <t>mazowieckie</t>
  </si>
  <si>
    <t>opolskie</t>
  </si>
  <si>
    <t>podkarpackie</t>
  </si>
  <si>
    <t>podlaskie</t>
  </si>
  <si>
    <t>pomorskie</t>
  </si>
  <si>
    <t>śląskie</t>
  </si>
  <si>
    <t>świętokrzyskie</t>
  </si>
  <si>
    <t>warmińsko-mazurskie</t>
  </si>
  <si>
    <t>wielkopolskie</t>
  </si>
  <si>
    <t>zachodniopomorskie</t>
  </si>
  <si>
    <t>Nr projektu</t>
  </si>
  <si>
    <t>Nazwa wskaźnika produktu</t>
  </si>
  <si>
    <t>Zawarte umowy/wydane decyzje o dofinansowanie</t>
  </si>
  <si>
    <t xml:space="preserve">liczba </t>
  </si>
  <si>
    <t>liczba</t>
  </si>
  <si>
    <t>w okresie sprawozdawczym</t>
  </si>
  <si>
    <t>od uruchomienia programu</t>
  </si>
  <si>
    <t>wydatków ogółem</t>
  </si>
  <si>
    <t>wydatków kwalifikowalnych</t>
  </si>
  <si>
    <t>dofinansowania ze środków publicznych</t>
  </si>
  <si>
    <t>ogółem</t>
  </si>
  <si>
    <t>Ogółem dla PI</t>
  </si>
  <si>
    <t>Nazwa wskaźnika</t>
  </si>
  <si>
    <t>Cel</t>
  </si>
  <si>
    <t>Uwagi</t>
  </si>
  <si>
    <t xml:space="preserve">1. Nowy dokument.
2. Kontynuacja. 
3. Aktualizacja. </t>
  </si>
  <si>
    <t xml:space="preserve">pochodzących ze źródeł krajowych publicznych </t>
  </si>
  <si>
    <t xml:space="preserve">pochodzących ze źródeł  prywatnych   </t>
  </si>
  <si>
    <t>pochodzących z funduszy UE: EFRR, EFS, FS</t>
  </si>
  <si>
    <t xml:space="preserve">pochodzących z innych źródeł </t>
  </si>
  <si>
    <t>suma</t>
  </si>
  <si>
    <t xml:space="preserve">Lp. </t>
  </si>
  <si>
    <t xml:space="preserve">2. </t>
  </si>
  <si>
    <t>13.</t>
  </si>
  <si>
    <t xml:space="preserve">wykaz gmin </t>
  </si>
  <si>
    <t>W okresie sprawozdawczym w województwie</t>
  </si>
  <si>
    <t>Ogółem "Nowy dokument"</t>
  </si>
  <si>
    <t>Ogółem "Kontynuacja"</t>
  </si>
  <si>
    <t>Ogółem "Aktualizacja"</t>
  </si>
  <si>
    <t>% realizacji zobowiązań UE na lata 2014-2020</t>
  </si>
  <si>
    <t>% realizacji zobowiązań UE na lata 2014-2020</t>
  </si>
  <si>
    <t>Ogółem dla osi priorytetowej 1</t>
  </si>
  <si>
    <t>Ogółem dla osi priorytetowej 2</t>
  </si>
  <si>
    <t>% realizacji zobowiązań UE na lata 2014-2020 (wg stanu na  koniec poprzedzającego kwartału)</t>
  </si>
  <si>
    <t>Pomoc techniczna</t>
  </si>
  <si>
    <r>
      <t>Złożone wnioski o dofinansowanie</t>
    </r>
    <r>
      <rPr>
        <vertAlign val="superscript"/>
        <sz val="9"/>
        <rFont val="Calibri"/>
        <family val="2"/>
      </rPr>
      <t>1</t>
    </r>
  </si>
  <si>
    <t>1 Dotyczy wniosków poprawnych pod względem formalnym i wprowadzonych do SL 2014.</t>
  </si>
  <si>
    <t>1 Kluczowy etap wdrażania.</t>
  </si>
  <si>
    <t>Wartość docelowa dla 2023 r.</t>
  </si>
  <si>
    <t xml:space="preserve"> </t>
  </si>
  <si>
    <t>Szacowana realizacja</t>
  </si>
  <si>
    <t>Realizacja</t>
  </si>
  <si>
    <r>
      <t xml:space="preserve">Szacowana realizacja </t>
    </r>
    <r>
      <rPr>
        <vertAlign val="superscript"/>
        <sz val="9"/>
        <rFont val="Calibri"/>
        <family val="2"/>
      </rPr>
      <t>2</t>
    </r>
  </si>
  <si>
    <t>Jednostka pomiaru (jeśli dotyczy)</t>
  </si>
  <si>
    <t>14 = 12/13*100%</t>
  </si>
  <si>
    <t>% realizacji celu na koniec danego roku</t>
  </si>
  <si>
    <t>Wartość wskaźnika / KEW w danym okresie</t>
  </si>
  <si>
    <t>3 Od początku wdrażania, tj. suma kwartałów oraz lat.</t>
  </si>
  <si>
    <r>
      <t>4 Cele pośrednie (na koniec 2018 r.) i końcowe (na koniec 2023 r.) z tabeli 6 programu oraz dodatkowe cele roczne (w pozostałych latach).</t>
    </r>
  </si>
  <si>
    <t>5 Należy wypełnić w przypadku negatywnej oceny możliwości osiągnięcia celów rocznych, pośrednich czy końcowych lub tendencji zmiany wskazującej na możliwość nieosiągnięcia wskaźnika w założonym terminie. W przypadku sytuacji problemowej opisać przyczynę oraz podjęte środki zaradcze.</t>
  </si>
  <si>
    <t>Ogółem dla PO (PI+PT)</t>
  </si>
  <si>
    <t>wartość od uruchomienia programu (w zł)</t>
  </si>
  <si>
    <t>wartość od uruchomienia programu (w zł)</t>
  </si>
  <si>
    <t>wnioskowanego dofinansowania (ze środków publicznych i UE)</t>
  </si>
  <si>
    <t>dofinansowania UE</t>
  </si>
  <si>
    <t>J. których wartość osiągnięta przekroczyła wartość szacowaną  o 25% (nie dotyczy EFS).</t>
  </si>
  <si>
    <t>2 Zgodnie z datą zatwierdzenia wniosku o płatnosć.</t>
  </si>
  <si>
    <r>
      <t>4 Jeżeli Inicjatywa na rzecz zatrudnienia ludzi młodych jest przewidziana jako część osi priorytetowej (zgodnie</t>
    </r>
    <r>
      <rPr>
        <sz val="8"/>
        <rFont val="Calibri"/>
        <family val="2"/>
      </rPr>
      <t xml:space="preserve"> z art. 18 akapit drugi lit. c) rozporządzenia (UE) nr 1304/2013), informacje należy przedstawić odrębnie od drugiej części osi priorytetowej.</t>
    </r>
  </si>
  <si>
    <r>
      <t>5 Nie dotyczy środków przeznaczonych na Inicjatywę na rzecz zatrudnienia ludzi młodych (tj. szcze</t>
    </r>
    <r>
      <rPr>
        <sz val="8"/>
        <rFont val="Calibri"/>
        <family val="2"/>
      </rPr>
      <t xml:space="preserve">gólnej alokacji na Inicjatywę na rzecz zatrudnienia ludzi młodych i odpowiadającego jej wsparcia z EFS). </t>
    </r>
  </si>
  <si>
    <t>6 W przypadku projektów finansowanych z EFS kolumny dotyczące wydatków ogółem należy pozostawić puste.</t>
  </si>
  <si>
    <t>8 Podział na priorytety inwestycyjne nie dotyczy pomocy technicznej.</t>
  </si>
  <si>
    <r>
      <t>Wydatki wykazane przez beneficjentów we wnioskach o płatność zatwierdzonych przez właściwe instytucje</t>
    </r>
    <r>
      <rPr>
        <vertAlign val="superscript"/>
        <sz val="9"/>
        <rFont val="Calibri"/>
        <family val="2"/>
      </rPr>
      <t>2</t>
    </r>
  </si>
  <si>
    <t>3 Wyliczona algorytmem Ministerstwa Finansów oraz Ministerstwo Infrastruktury i Rozwoju dla pierwszego miesiąca po okresie, za który sporządzane jest sprawozdanie.</t>
  </si>
  <si>
    <t>7 Dotyczy wydatków uznanych za kwalifikowalne (po autoryzacji) przez instytucje dokonujące weryfikacji wniosków beneficjentów o płatność  (wydatki wprowadzone do SL 2014 i zatwierdzone  do końca okresu sprawozdawczego).</t>
  </si>
  <si>
    <t>Komentarz do wartości wskaźnika</t>
  </si>
  <si>
    <t>4 Podział na priorytety inwestycyjne nie dotyczy pomocy technicznej.</t>
  </si>
  <si>
    <t>Oś priorytetowa</t>
  </si>
  <si>
    <r>
      <t xml:space="preserve">Typ wskaźnika 
</t>
    </r>
    <r>
      <rPr>
        <sz val="7"/>
        <color indexed="8"/>
        <rFont val="Calibri"/>
        <family val="2"/>
      </rPr>
      <t xml:space="preserve">
</t>
    </r>
    <r>
      <rPr>
        <i/>
        <sz val="7"/>
        <color indexed="8"/>
        <rFont val="Calibri"/>
        <family val="2"/>
      </rPr>
      <t>KEW,
wskaźnik produktu,
wskaźnik postępu finansowego,
wskaźnik rezultatu</t>
    </r>
    <r>
      <rPr>
        <sz val="8"/>
        <color indexed="8"/>
        <rFont val="Calibri"/>
        <family val="2"/>
      </rPr>
      <t xml:space="preserve">
</t>
    </r>
  </si>
  <si>
    <r>
      <t xml:space="preserve">Kategoria regionu
</t>
    </r>
    <r>
      <rPr>
        <i/>
        <sz val="7"/>
        <color indexed="8"/>
        <rFont val="Calibri"/>
        <family val="2"/>
      </rPr>
      <t xml:space="preserve">
słabiej rozwinięty, 
lepiej rozwinięty,
przejściowy</t>
    </r>
    <r>
      <rPr>
        <sz val="8"/>
        <color indexed="8"/>
        <rFont val="Calibri"/>
        <family val="2"/>
      </rPr>
      <t xml:space="preserve">
</t>
    </r>
  </si>
  <si>
    <r>
      <t>Cel do osiągnięcia na koniec danego roku</t>
    </r>
    <r>
      <rPr>
        <vertAlign val="superscript"/>
        <sz val="8"/>
        <rFont val="Calibri"/>
        <family val="2"/>
      </rPr>
      <t>4</t>
    </r>
  </si>
  <si>
    <r>
      <t>Komentarz</t>
    </r>
    <r>
      <rPr>
        <vertAlign val="superscript"/>
        <sz val="10"/>
        <rFont val="Calibri"/>
        <family val="2"/>
      </rPr>
      <t>5</t>
    </r>
  </si>
  <si>
    <t>10 Podział na osie priorytetowe dotyczy Programu Operacyjnego Pomoc Techniczna 2014-2020. W przypadku pozostałych programów należy wypełnić wiersz "ogółem dla PT".</t>
  </si>
  <si>
    <r>
      <t>Kategoria regionu</t>
    </r>
    <r>
      <rPr>
        <sz val="9"/>
        <rFont val="Calibri"/>
        <family val="2"/>
      </rPr>
      <t xml:space="preserve">
</t>
    </r>
    <r>
      <rPr>
        <i/>
        <sz val="9"/>
        <rFont val="Calibri"/>
        <family val="2"/>
      </rPr>
      <t xml:space="preserve">
słabiej rozwinięty, 
lepiej rozwinięty,
przejściowy</t>
    </r>
  </si>
  <si>
    <r>
      <t xml:space="preserve">Priorytet inwestycyjny 4e </t>
    </r>
    <r>
      <rPr>
        <i/>
        <sz val="10"/>
        <color indexed="8"/>
        <rFont val="Calibri"/>
        <family val="2"/>
      </rPr>
      <t>Promowanie strategii niskoemisyjnych dla wszystkich rodzajów terytoriów, w szczególności dla obszarów miejskich, w tym wspieranie zrównoważonej multimodalnej mobilności miejskiej i działań adaptacyjnych mających oddziaływanie łagodzące na zmiany klimatu</t>
    </r>
  </si>
  <si>
    <t>Wartość wskaźnika w danym okresie</t>
  </si>
  <si>
    <t>2 Od początku wdrażania, tj. suma kwartałów oraz lat.</t>
  </si>
  <si>
    <t>3 Dla wskaźników wybranych do ram wykonania.</t>
  </si>
  <si>
    <t>L.p.</t>
  </si>
  <si>
    <r>
      <t>Realizacja</t>
    </r>
    <r>
      <rPr>
        <vertAlign val="superscript"/>
        <sz val="9"/>
        <rFont val="Calibri"/>
        <family val="2"/>
      </rPr>
      <t>3</t>
    </r>
  </si>
  <si>
    <t>6 Na podstawie ostatniego wniosku o płatność.</t>
  </si>
  <si>
    <t>A. dla których w opinii IZ występuje zagrożenie nieosiągnięcia wartości docelowej;</t>
  </si>
  <si>
    <t>B. których wartość szacowana jest równa wartości bazowej (od informacji za I kw. 2018)  lub wartość szacowaną/osiągniętą cechuje stagnacja (odniesienie do wartości szacowanej nie dotyczy EFS);</t>
  </si>
  <si>
    <t>C. w stosunku do których pojawiły się problemy z monitorowaniem,;</t>
  </si>
  <si>
    <t>D. których wartości w opinii IZ wymagają dodatkowych wyjaśnień;</t>
  </si>
  <si>
    <t>E. których wartość docelowa została zmieniona;</t>
  </si>
  <si>
    <t>F. dodatkowych, zgłoszonych przez IK UP;</t>
  </si>
  <si>
    <t>G. które zanotowały spadek wartości kumulatywnej w stosunku do poprzedniego okresu sprawozdawczego (nie dotyczy pierwszej informacji kwartalnej);</t>
  </si>
  <si>
    <t>H. których wartości zagregowane na poziomie programu wymagają urealnienia w stosunku stanu faktycznego;</t>
  </si>
  <si>
    <t>I. których wartość osiągnięta przekroczyła wartość docelową o 25%;</t>
  </si>
  <si>
    <t>województwo</t>
  </si>
  <si>
    <r>
      <t>2 Na podstawie umowy o dofinansowanie. Dane narastająco, wg stanu na koniec danego okresu sprawozdawczego.</t>
    </r>
  </si>
  <si>
    <t>3 Na podstawie ostatniego wniosku o płatność. Dane narastająco, wg stanu na koniec danego okresu sprawozdawczego.</t>
  </si>
  <si>
    <t>% realizacji wartości docelowej dla 2023 r.</t>
  </si>
  <si>
    <t>Komentarz do realizacji projektów komplementrarnych na podstawie Stategii ZIT realizowanych w ramach Priorytetu Inwestycyjnego 4e</t>
  </si>
  <si>
    <t>Oś priorytetowa ...</t>
  </si>
  <si>
    <t>Komentarz do realizacji pomocy technicznej</t>
  </si>
  <si>
    <r>
      <t xml:space="preserve">Priorytet inwestycyjny 4c </t>
    </r>
    <r>
      <rPr>
        <i/>
        <sz val="10"/>
        <color indexed="8"/>
        <rFont val="Calibri"/>
        <family val="2"/>
      </rPr>
      <t>Wspieranie efektywności energetycznej, inteligentnego zarządzania energią i wykorzystania odnawialnych źródeł energii w infrastrukturze publicznej, w tym w budynkach publicznych i w sektorze mieszkaniowym</t>
    </r>
  </si>
  <si>
    <t>Źródło</t>
  </si>
  <si>
    <t>**lub przesłania przez IZ powiadomienia o wyborze dużego projektu</t>
  </si>
  <si>
    <t>*Zgodnie z art. 100 w Rozporządzeniu Parlamentu Europejskiego i Rady (UE) NR 1303/2013 ustanawiającym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t>
  </si>
  <si>
    <r>
      <t>Program rewitalizacji</t>
    </r>
    <r>
      <rPr>
        <b/>
        <vertAlign val="superscript"/>
        <sz val="8"/>
        <rFont val="Arial"/>
        <family val="2"/>
      </rPr>
      <t xml:space="preserve"> 2</t>
    </r>
  </si>
  <si>
    <r>
      <t>Data uchwalenia/aktualizacji programu rewitalizacji przez samorząd gminny</t>
    </r>
    <r>
      <rPr>
        <b/>
        <vertAlign val="superscript"/>
        <sz val="8"/>
        <rFont val="Arial"/>
        <family val="2"/>
      </rPr>
      <t>3</t>
    </r>
  </si>
  <si>
    <r>
      <t>Weryfiacji programu rewitalizacji</t>
    </r>
    <r>
      <rPr>
        <b/>
        <vertAlign val="superscript"/>
        <sz val="8"/>
        <rFont val="Arial"/>
        <family val="2"/>
      </rPr>
      <t xml:space="preserve">4 </t>
    </r>
  </si>
  <si>
    <r>
      <t>Sposób weryfikacji programu rewitalizacji</t>
    </r>
    <r>
      <rPr>
        <b/>
        <vertAlign val="superscript"/>
        <sz val="8"/>
        <rFont val="Arial"/>
        <family val="2"/>
      </rPr>
      <t>4</t>
    </r>
  </si>
  <si>
    <r>
      <t>Ciągłość programu rewitalizacji</t>
    </r>
    <r>
      <rPr>
        <b/>
        <vertAlign val="superscript"/>
        <sz val="8"/>
        <rFont val="Arial"/>
        <family val="2"/>
      </rPr>
      <t>6</t>
    </r>
  </si>
  <si>
    <r>
      <t>Indykatywne środki finansowe w ramach programu rewitalizacji z podziałem na źródła finansowania [w zł]</t>
    </r>
    <r>
      <rPr>
        <b/>
        <vertAlign val="superscript"/>
        <sz val="8"/>
        <rFont val="Arial"/>
        <family val="2"/>
      </rPr>
      <t>7</t>
    </r>
  </si>
  <si>
    <t>Program rewitalizacji został pozywtywnie zweryfikowany przez IZ RPO</t>
  </si>
  <si>
    <t xml:space="preserve"> Program rewitalizacji jest w trakcie weryfikacji przez IZ RPO </t>
  </si>
  <si>
    <r>
      <t>Inny status lub rezultat weryfikacji  Jaki?</t>
    </r>
    <r>
      <rPr>
        <vertAlign val="superscript"/>
        <sz val="8"/>
        <rFont val="Arial"/>
        <family val="2"/>
      </rPr>
      <t>5</t>
    </r>
  </si>
  <si>
    <t>w ramach współpracy z MIiR lub IZ RPO</t>
  </si>
  <si>
    <t>W ramach procedury naboru projektów rewitalizacyjnych (procedura preselekcji projektów wraz z programem rewitalizacji)</t>
  </si>
  <si>
    <t>2 Nazwa gminy zgłaszającej program rewitalizacji rozumiany zgodnie z Wytycznymi MIiR w zakresie rewitalizacji w programach operacyjnych na lata 2014-2020.</t>
  </si>
  <si>
    <t xml:space="preserve">3 Data uchwały rady gminy w sprawie przyjęcia lub aktualizacji programu rewitalizacji. </t>
  </si>
  <si>
    <r>
      <t>4 Zakres i zasady prowadzenia</t>
    </r>
    <r>
      <rPr>
        <sz val="8"/>
        <color indexed="10"/>
        <rFont val="Arial"/>
        <family val="2"/>
      </rPr>
      <t xml:space="preserve"> </t>
    </r>
    <r>
      <rPr>
        <sz val="8"/>
        <rFont val="Arial"/>
        <family val="2"/>
      </rPr>
      <t xml:space="preserve">weryfikacji zgodne z Wytycznymi MIiR w zakresie rewitalizacji w programach operacyjnych na lata 2014-2020.  </t>
    </r>
  </si>
  <si>
    <t>5 Inny status lub rezultat weryfikacji oznacza sytuację np. w toku odwołania lub zakwestionowania wyniku weryfikacji, skierowany do usunięcia uchybień, itp.</t>
  </si>
  <si>
    <t xml:space="preserve">6 Ciągłość programu rewitalizacji oznacza odniesienie do osi czasu przyjęcia programu rewitalizacji. "Nowy dokument" oznacza przyjęcie programu rewitalizacji po raz pierwszy dla danego obszaru zdegradowanego, "kontynuacja" oznacza ciągłość programu rewitalizacji bez potrzeby jego zmiany i ponownego uchwalenia przez radę gminy. Zatem w przypadku "kontynuacji" przedkładany do weryfikacji program rewitalizacji spełnia wymogi Wytycznych MIiR w zakresie rewitalizacji w programach operacyjnych na lata 2014-2020. Z kolei "aktualizacja" oznacza konieczność dostosowania istniejącego programu rewitalizacji do wymogów Wytycznych MIiR w zakresie rewitalizacji w programach operacyjnych na lata 2014-2020 lub do zmieniających się uwarunkowań jego realizacji i ponownego podjęcia uchwały przez radę gminy. </t>
  </si>
  <si>
    <t>7 Należy wskazać kwotę środków finansowych zgodnie z Wytycznymi MIiR w zakresie rewitalizacji w programach operacyjnych na lata 2014-2020.</t>
  </si>
  <si>
    <t>SRPW / SRPP / SRPZ / inna</t>
  </si>
  <si>
    <t>Inne</t>
  </si>
  <si>
    <r>
      <rPr>
        <vertAlign val="superscript"/>
        <sz val="9"/>
        <color indexed="8"/>
        <rFont val="Calibri"/>
        <family val="2"/>
      </rPr>
      <t xml:space="preserve">1 </t>
    </r>
    <r>
      <rPr>
        <sz val="9"/>
        <color indexed="8"/>
        <rFont val="Calibri"/>
        <family val="2"/>
      </rPr>
      <t xml:space="preserve">Nazwę strategii należy wybrać z uwzgędnieniem zasięgu terytorialnego (miejsca realizacji projektu). </t>
    </r>
  </si>
  <si>
    <t xml:space="preserve">Ponadregionalne partnerstwo </t>
  </si>
  <si>
    <t>Partnerstwo rozumiane zgodnie z art. 33 ustawy o zasadach realizacji programów w zakresie polityki spójności finansowanych w perspektywie finansowej 2014-2020.</t>
  </si>
  <si>
    <t>Projekt realizowany w przyjamniej dwóch województwach, z których przynajmniej jedno jest objęte strategią ponadregionalną, a w przypadku RPO - także projekt, którego dotyczy art. 70 rozp. UE 1303/2013 z 17 grudnia 2013r.</t>
  </si>
  <si>
    <t>Projekt komplementarny z innym projektem wynikającym ze strategii ponadregionalnej, realizowanym na terenie innego województwa objętego daną strategią ponadregionalną, razem stanowiące element większego przedsięwzięcia realizującego cele strategii ponadregionalnej.</t>
  </si>
  <si>
    <t>Inne projekty, które zgodnie z obowiązującymi w programie zasadami lub przyjętymi przez Instytucję Zarządzającą mechanizmami/rozwiązaniami powinny zostać zakwalifikowane jako projekty ponadregionalne realizujące cele strategii ponadregionalnych (np. projekty w ramach dedykowanych konkursów, projekty definiowane jako przedsięwzięcia wynikające ze strategii, itp.)</t>
  </si>
  <si>
    <r>
      <rPr>
        <vertAlign val="superscript"/>
        <sz val="9"/>
        <color indexed="8"/>
        <rFont val="Calibri"/>
        <family val="2"/>
      </rPr>
      <t xml:space="preserve">4 </t>
    </r>
    <r>
      <rPr>
        <sz val="9"/>
        <color indexed="8"/>
        <rFont val="Calibri"/>
        <family val="2"/>
      </rPr>
      <t>Należy zamieścić informację, na czym polega komplementarność z projektem/-ami wskazywanymi w kolumnach 11-13.</t>
    </r>
  </si>
  <si>
    <r>
      <rPr>
        <vertAlign val="superscript"/>
        <sz val="9"/>
        <color indexed="8"/>
        <rFont val="Calibri"/>
        <family val="2"/>
      </rPr>
      <t xml:space="preserve">5 </t>
    </r>
    <r>
      <rPr>
        <sz val="9"/>
        <color indexed="8"/>
        <rFont val="Calibri"/>
        <family val="2"/>
      </rPr>
      <t>Jeżeli dane są dostępne, należy wpisać w pierwszej kolejności numer umowy lub wniosku o dofinansowanie i nie wpisywać nazwy programu.</t>
    </r>
  </si>
  <si>
    <r>
      <rPr>
        <vertAlign val="superscript"/>
        <sz val="9"/>
        <color indexed="8"/>
        <rFont val="Calibri"/>
        <family val="2"/>
      </rPr>
      <t xml:space="preserve">6 </t>
    </r>
    <r>
      <rPr>
        <sz val="9"/>
        <color indexed="8"/>
        <rFont val="Calibri"/>
        <family val="2"/>
      </rPr>
      <t>Należy wpisać miejsca realizacji projektu (województwa).</t>
    </r>
  </si>
  <si>
    <r>
      <rPr>
        <vertAlign val="superscript"/>
        <sz val="9"/>
        <color indexed="8"/>
        <rFont val="Calibri"/>
        <family val="2"/>
      </rPr>
      <t xml:space="preserve">7 </t>
    </r>
    <r>
      <rPr>
        <sz val="9"/>
        <color indexed="8"/>
        <rFont val="Calibri"/>
        <family val="2"/>
      </rPr>
      <t xml:space="preserve">Należy określić cechę kwalifikującą przedsięwzięcie jako projekt ponadregionalny realizujący strategię </t>
    </r>
  </si>
  <si>
    <t>Oś priorytetowa/ działanie/poddziałanie</t>
  </si>
  <si>
    <t>Data przekazania do KE wniosku o potwierdzenie wkładu wspólnotowego**</t>
  </si>
  <si>
    <t>Ewentualne problemy związane z przekazaniem wniosku do KE</t>
  </si>
  <si>
    <t>Przyczyny zmiany terminu przekazania wniosku do KE</t>
  </si>
  <si>
    <t>Czy w projekt włączony jest Jaspers? (T/N)</t>
  </si>
  <si>
    <t>Uwagi***</t>
  </si>
  <si>
    <t>***jeśli KE wyda decyzję odmowną w drodze aktu wykonawczego, w kolumnie 13. należy podać datę wydania tego dokumentu</t>
  </si>
  <si>
    <t>Nazwa programu</t>
  </si>
  <si>
    <t>Dane aktualne na dzień</t>
  </si>
  <si>
    <t>Data i miejsce sporządzenia</t>
  </si>
  <si>
    <t>Imię i nazwisko sporządzającego informację kwartalną</t>
  </si>
  <si>
    <t>Tel. i mail sporządzającego informację kwartalną</t>
  </si>
  <si>
    <t>Imię, nazwisko osoby upoważnionej do zatwierdzenia informacji kwartalnej</t>
  </si>
  <si>
    <t>Instytucja sporządzająca informację kwartalną (w tym  komórka organizacyjna)</t>
  </si>
  <si>
    <t>Podpis osoby upoważnionej do zatwierdzenia informacji kwartalnej*</t>
  </si>
  <si>
    <t>Wzór informacji kwartalnej z realizacji programu operacyjnego</t>
  </si>
  <si>
    <t>Rozporządzenie</t>
  </si>
  <si>
    <t>Numer i nazwa działania PO</t>
  </si>
  <si>
    <t>Dziedzina</t>
  </si>
  <si>
    <t>Podstawa prawna</t>
  </si>
  <si>
    <t>Wymóg notyfikacji (Tak/Nie)</t>
  </si>
  <si>
    <t>Stan zaawansowania prac/Dz.U.</t>
  </si>
  <si>
    <t>Data planowanej notyfikacji</t>
  </si>
  <si>
    <t>Data decyzji KE</t>
  </si>
  <si>
    <t>Data notyfikacji</t>
  </si>
  <si>
    <t>5 Na podstawie ostatniego wniosku o płatność.</t>
  </si>
  <si>
    <t>Należy opisać przedsięwzięcia podjęte w celu realizacji Planu działań w ramach wypełniania warunków wstępnych.</t>
  </si>
  <si>
    <t>Typy interwencji, które w latach 2007-2013 napotkały na problemy, opóźnienia wdrożeniowe, a które zostały uwzględnione w ramach wykonania 2014-2020</t>
  </si>
  <si>
    <t>Przyczyny problemów</t>
  </si>
  <si>
    <t>Czy i w jaki sposób będzie prowadzony specjalny nadzór nad takimi projektami</t>
  </si>
  <si>
    <t>Wskaźnik produktu/KEW odzwierciedlający dany typ interwencji w ramach wykonania</t>
  </si>
  <si>
    <t>Działania prewencyjne, które pozwolą na uniknięcie/ zminimalizowanie ryzyka ponownego pojawienia się tych problemów</t>
  </si>
  <si>
    <t xml:space="preserve">*Jest to podpis osoby uprawnionej do potwierdzania zgodności danych zawartych w informacji kwartalnej, przesłanej elektronicznie na adres mailowy wskazany przez IK UP, ze stanem faktycznym. </t>
  </si>
  <si>
    <t>W tabelach podaje się dane liczbowe zagregowane z poziomu projektów, pochodzące z centralnego systemu teleinformatycznego, obejmujące wartości zadeklarowane do realizacji przez beneficjentów w umowach o dofinansowanie projektów oraz wartości osiągnięte sprawozdawane w kolejnych wnioskach o płatność.</t>
  </si>
  <si>
    <t>a) na etapie programowania programu rewitalizacji</t>
  </si>
  <si>
    <t>Gmina zgłaszająca problem</t>
  </si>
  <si>
    <t>Opis problemu </t>
  </si>
  <si>
    <t>b) na etapie realizowania programu rewitalizacji</t>
  </si>
  <si>
    <t>Opis problemu</t>
  </si>
  <si>
    <r>
      <t>I.</t>
    </r>
    <r>
      <rPr>
        <b/>
        <sz val="7"/>
        <rFont val="Times New Roman"/>
        <family val="1"/>
      </rPr>
      <t xml:space="preserve">        </t>
    </r>
    <r>
      <rPr>
        <b/>
        <sz val="9"/>
        <rFont val="Arial"/>
        <family val="2"/>
      </rPr>
      <t xml:space="preserve">Problemy, które zostały zidentyfikowane na etapie realizacji Strategii ZIT (jeśli wystąpiły) oraz działania zaradcze </t>
    </r>
  </si>
  <si>
    <t xml:space="preserve">1. </t>
  </si>
  <si>
    <t>Dotyczy Strategii ZIT</t>
  </si>
  <si>
    <t>wysoki/średni/niski*</t>
  </si>
  <si>
    <t>Dotyczy dokumentu założycielskiego w współpracy JST na rzecz realizacji ZIT</t>
  </si>
  <si>
    <t>Dotyczy porozumienia IZ RPO-IP ZIT</t>
  </si>
  <si>
    <t>Dotyczy projektów realizowanych w ramach RPO</t>
  </si>
  <si>
    <t>Dotyczy projektów komplementarnych w ramach KPO</t>
  </si>
  <si>
    <t>*należy wybrać właściwe określenie w zależności od wagi problemu</t>
  </si>
  <si>
    <t>Proszę podać informacje o postępach i ew. problemach w realizacji innych instrumentów terytorialnych w ramach programu np. OSI, RLKS.</t>
  </si>
  <si>
    <t>Opis innych działań mających na celu poprawę realizacji programu</t>
  </si>
  <si>
    <t>Inicjatywa IZ/IP/IW</t>
  </si>
  <si>
    <t>Decyzja KM (nr, data uchwały)</t>
  </si>
  <si>
    <t>Wyniki prac grup roboczych (data posiedzenia)</t>
  </si>
  <si>
    <t>Inne (np. zalecenia innych instytucji, wyniki badań ewaluacyjnych, data)</t>
  </si>
  <si>
    <t>Stan prac nad ich wprowadzeniem/</t>
  </si>
  <si>
    <t>Data wprowadzenia</t>
  </si>
  <si>
    <t>(…)</t>
  </si>
  <si>
    <t>Należy ogólnie opisać pozostałe działania podjęte przez komitet monitorujący lub IZ/IP/IW, mające na celu poprawę realizacji programu, takie jak odpowiednie decyzje podjęte przez komitet monitorujący, inicjatywy instytucji zarządzającej, wyniki prac działających grup roboczych.</t>
  </si>
  <si>
    <t>Prowadzone działania należy wykazywać do momentu ich całkowitego zakończenia.</t>
  </si>
  <si>
    <t xml:space="preserve">Problemy, </t>
  </si>
  <si>
    <t>trudności we wdrażaniu,</t>
  </si>
  <si>
    <t>sytuacje opóźniające lub zakłócające realizację programu</t>
  </si>
  <si>
    <t>Na czym polegają/ z czego wynikają zidentyfikowane problemy/trudności/ sytuacje opóźniające /zakłócające</t>
  </si>
  <si>
    <t>Opis podjętych środków zaradczych w okresie sprawozdawczym</t>
  </si>
  <si>
    <t>Planowane do podjęcia środki zaradcze</t>
  </si>
  <si>
    <t>Część ta zawiera przedstawienie najważniejszych problemów, które pojawiły się podczas wdrażania programu (np. związane z wyborem projektów, kontraktacją, rozliczaniem itp.), wraz z opisem podjętych środków zaradczych. Należy ogólnie opisać ewentualne problemy, sytuacje zakłócające, bądź opóźniające realizację programu oraz podjęte przez instytucję zarządzającą, państwo członkowskie, komitet monitorujący środki zaradcze.</t>
  </si>
  <si>
    <t>W przypadku gdy w okresie sprawozdawczym nie zidentyfikowano problemów/ trudności /sytuacji opóźniających lub zakłócających realizację programu, w należy w tabeli podać taką informację.</t>
  </si>
  <si>
    <t>Tabela 6. INNE DZIAŁANIA PODJĘTE W CELU USPRAWNIENIA REALIZACJI PROGRAMU</t>
  </si>
  <si>
    <t>8a. Informacja o działaniach podjętych w ramach kontroli systemowych</t>
  </si>
  <si>
    <t>8b. Informacja o działaniach podjętych w ramach kontroli realizacji projektów</t>
  </si>
  <si>
    <t>Należy przedstawić ogólną informację o kontroli realizacji projektów w podziale na następujące rodzaje kontroli:</t>
  </si>
  <si>
    <t>kontrole IZ o charakterze nieobowiązkowym, inne niż wymienione w art. 22 ust. 2 ustawy wdrożeniowej i w następnych punktach części 8:</t>
  </si>
  <si>
    <t>kontrole w miejscu realizacji projektu w podziale na osie priorytetowe:</t>
  </si>
  <si>
    <t>2) liczba przeprowadzonych kontroli trwałości projektu na miejscu (niezależnie od trybu) oraz liczba ujawnionych w trakcie tych kontroli przypadków naruszenia art. 71 Rozporządzenia Parlamentu Europejskiego i Rady (UE) nr 1303/2013.</t>
  </si>
  <si>
    <t>8c. Informacja o kontrolach instrumentów finansowych</t>
  </si>
  <si>
    <t>Należy przedstawić:</t>
  </si>
  <si>
    <t>1) liczbę kontroli umów o finansowaniu (bez kontroli sprawdzających wdrożenie zaleceń pokontrolnych) przeprowadzonych przez IZ w ramach instrumentów finansowych;</t>
  </si>
  <si>
    <t>2) liczbę kontroli przeprowadzonych na miejscu w ramach instrumentów finansowych u ostatecznych odbiorców pomocy wraz z podaniem przyczyn tych kontroli i ich wyników.</t>
  </si>
  <si>
    <t>8d. Informacja o działaniach podjętych w ramach kontroli krzyżowej</t>
  </si>
  <si>
    <t>Należy podać informację na temat kontroli krzyżowych prowadzonych w zakresie odpowiedzialności IZ,  w tym:</t>
  </si>
  <si>
    <t>1) krótki opis sposobu prowadzenia kontroli krzyżowych programu;</t>
  </si>
  <si>
    <t>2) krótki opis sposobu prowadzenia kontroli krzyżowych horyzontalnych z PROW;</t>
  </si>
  <si>
    <t>3) krótki opis sposobu prowadzenia kontroli krzyżowych horyzontalnych z PO RYBY;</t>
  </si>
  <si>
    <t>4) informację na temat liczby przypadków podwójnego finansowania wydatków i innych nieprawidłowości, wykrytych w trakcie kontroli krzyżowych.</t>
  </si>
  <si>
    <t>8e. Informacja o działaniach kontrolnych podjętych przez inne instytucje (np. NIK, KE)</t>
  </si>
  <si>
    <t>Należy podać informacje na temat kontroli prowadzonych w instytucjach odpowiedzialnych za wdrażanie programu operacyjnego przez podmioty inne niż IZ lub IP/IW (np. NIK, RIO, UZP, ETO, Dyrekcje Generalne KE, IA itd.) w tym:</t>
  </si>
  <si>
    <t>1) liczbę przeprowadzonych kontroli, wyszczególnionych z podziałem na instytucje kontrolujące;</t>
  </si>
  <si>
    <t>2) liczbę oraz krótki opis nieprawidłowości systemowych wykrytych w trakcie kontroli instytucji zewnętrznych – ze wskazaniem instytucji, w której te nieprawidłowości miały/mają miejsce.</t>
  </si>
  <si>
    <t>Należy wskazać:</t>
  </si>
  <si>
    <t>8g. Informacja nt. kwot odzyskanych oraz kwot pozostałych do odzyskania w związku ze stwierdzonymi nieprawidłowościami</t>
  </si>
  <si>
    <t>Należy podać:</t>
  </si>
  <si>
    <t>1) wartość kwot odzyskanych w danym okresie sprawozdawczym oraz wskazać, na jakie cele zostały one przeznaczone;</t>
  </si>
  <si>
    <t>2) wartość kwot pozostałych do odzyskania.</t>
  </si>
  <si>
    <t>Oś priorytetowa i działanie</t>
  </si>
  <si>
    <t>Projekty znajdujące się na wykazie projektów zidentyfikowanych</t>
  </si>
  <si>
    <t>Projekty objęte umowami o dofinansowanie/decyzjami o dofinansowaniu*</t>
  </si>
  <si>
    <t>Projekty, dla których nie podpisano umów o dofinansowanie/decyzji o dofinansowaniu</t>
  </si>
  <si>
    <t>Liczba projektów</t>
  </si>
  <si>
    <t>Szacowana wartość dofinansowania UE</t>
  </si>
  <si>
    <t>(mln PLN)</t>
  </si>
  <si>
    <t>Wartość dofinansowania UE (mln PLN)</t>
  </si>
  <si>
    <t>Szacowana wartość dofinansowania UE (mln PLN)</t>
  </si>
  <si>
    <t>6=2-4</t>
  </si>
  <si>
    <t>7=3-5</t>
  </si>
  <si>
    <t>Nazwa dokumentu, do którego wprowadzono zmiany (PO / SZOOP wersja … z dnia …)</t>
  </si>
  <si>
    <t>Zakres wprowadzonych zmian</t>
  </si>
  <si>
    <t>Należy ogólnie opisać zmiany wprowadzone do programów lub SZOOP z inicjatywy komitetu monitorującego lub instytucji zarządzającej, mające na celu zapewnienie jakości i efektywności wdrażania programów. W przypadku zmian zatwierdzonych przez komitet monitorujący na drodze uchwały, konieczne jest podanie numeru uchwały i daty jej przyjęcia przez komitet.</t>
  </si>
  <si>
    <t>Tytuł wytycznych programowych</t>
  </si>
  <si>
    <t>W przypadku nieukończenia prac, podać stan zaawansowania oraz planowaną datę wydania</t>
  </si>
  <si>
    <t>Nr porozumienia/ umowy</t>
  </si>
  <si>
    <t>Podmiot delegujący zadania</t>
  </si>
  <si>
    <t>Podmiot przejmujący zadania</t>
  </si>
  <si>
    <t>Stan zaawansowania prac nad porozumieniem/ umową – w przypadku nieukończenia prac</t>
  </si>
  <si>
    <t>Data rozwiązania porozumienia/ umowy</t>
  </si>
  <si>
    <t>Nazwa/ zakres porozumienia/ umowy</t>
  </si>
  <si>
    <t>Data rozwiązania aneksu</t>
  </si>
  <si>
    <t>Przyczyna/ zakres zmian wprowadzonych do porozumienia/ umowy</t>
  </si>
  <si>
    <t>Instytucja</t>
  </si>
  <si>
    <t>Tytuł/ nazwa zestawu instrukcji wykonawczych</t>
  </si>
  <si>
    <t>Dla instytucji zarządzającej</t>
  </si>
  <si>
    <t>Dla instytucji pośredniczącej</t>
  </si>
  <si>
    <t>Data posiedzenia</t>
  </si>
  <si>
    <t>Główne ustalenia, przyjęte uchwały (nr i temat)</t>
  </si>
  <si>
    <t>9 W przypadku wystąpienia ewidentnych różnic między postępem finansowym a rzeczowym.</t>
  </si>
  <si>
    <t>5 Na podstawie podpisanych umów o dofinansowanie/wydanych decyzji. Wartość należy umieścić w polu odpowiadającym kwartałowi, w którym podpisana została umowa o dofinansowanie, niezależnie od terminu, w którym planowane jest osiągnięcie założonej wartości. Wartości szacowane nie dotyczą wskaźników realizowanych w ramach EFS.</t>
  </si>
  <si>
    <t>4 Na podstawie podpisanych umów o dofinansowanie/wydanych decyzji. Wartość należy umieścić w polu odpowiadającym kwartałowi, w którym podpisana została umowa o dofinansowanie, niezależnie od terminu, w którym planowane jest osiągnięcie założonej wartości.</t>
  </si>
  <si>
    <t>Tabela 7. PROJEKTY DUŻE*</t>
  </si>
  <si>
    <t>7 W przypadku wystąpienia wymienionych poniżej przyczyn. Należy podać odpowiadającą literę (A-J) oraz zamieścić  komentarz odnoszący się do zaistniałej sytuacji problemowej we wdrażaniu (w przypadku A-F) lub do występowania ewentualnych błednych danych w SL2014 (w przypadku G-J). Jeżeli zaistniała więcej niż jedna przyczyna w odniesieniu do danego wskaźnika, należy umieścić go w zestawieniu raz, natomiast odnieść się w komentarzu do wszystkich przyczyn.</t>
  </si>
  <si>
    <t>1 Kontrole systemowe przeprowadzone to kontrole, w ramach których zrealizowano czynności weryfikacyjne, sporządzono informację pokontrolną i przekazano ją instytucji kontrolowanej.</t>
  </si>
  <si>
    <r>
      <t>Należy przedstawić informację o kontrolach systemowych przeprowadzonych w ramach PO/RPO. Sprawozdanie powinno zawierać informacje dotyczące: 1) liczby kontroli systemowych (bez kontroli sprawdzających wdrożenie zaleceń pokontrolnych) przeprowadzonych w ramach PO/RPO przez poszczególne rodzaje instytucji</t>
    </r>
    <r>
      <rPr>
        <vertAlign val="superscript"/>
        <sz val="9"/>
        <rFont val="Arial"/>
        <family val="2"/>
      </rPr>
      <t>1</t>
    </r>
    <r>
      <rPr>
        <sz val="9"/>
        <rFont val="Arial"/>
        <family val="2"/>
      </rPr>
      <t xml:space="preserve">; 2) nieprawidłowości systemowych lub nieprawidłowości podlegających zgłoszeniu do KE, wykrytych podczas kontroli systemowych.  </t>
    </r>
    <r>
      <rPr>
        <b/>
        <sz val="9"/>
        <rFont val="Arial"/>
        <family val="2"/>
      </rPr>
      <t>W przypadku gdy IZ nie delegowały swoich funkcji do IP, należy przedstawić informacje na temat mechanizmów  innych niż kontrole systemowe, mających na celu zapewnienie prawidłowej realizacji procesów w ramach PO.</t>
    </r>
  </si>
  <si>
    <t>przykładowo informacja na temat stosowanych w ramach programu operacyjnego dodatkowych mechanizmów kontroli z art. 23 ust. 4 ustawy wdrożeniowej.</t>
  </si>
  <si>
    <r>
      <t>1) liczba kontroli przeprowadzonych przez poszczególne rodzaje instytucji (IZ / IP / IW / podmiot zewnętrzny, bez kontroli sprawdzających wdrożenie zaleceń pokontrolnych, bez kontroli trwałości projektu  oraz bez kontroli na zakończenie realizacji projektu, jeśli jej celem jest tylko sprawdzenie kompletności i zgodności z przepisami dokumentacji projektowej)</t>
    </r>
    <r>
      <rPr>
        <vertAlign val="superscript"/>
        <sz val="10"/>
        <rFont val="Arial"/>
        <family val="2"/>
      </rPr>
      <t>2</t>
    </r>
    <r>
      <rPr>
        <sz val="10"/>
        <rFont val="Arial"/>
        <family val="0"/>
      </rPr>
      <t>;</t>
    </r>
  </si>
  <si>
    <t>2 Kontrole przeprowadzone rozumiane jako kontrole zarejestrowane w SL2014.</t>
  </si>
  <si>
    <r>
      <t>8f. Informacja o stwierdzonych nieprawidłowościach</t>
    </r>
    <r>
      <rPr>
        <b/>
        <vertAlign val="superscript"/>
        <sz val="9"/>
        <rFont val="Arial"/>
        <family val="2"/>
      </rPr>
      <t>3</t>
    </r>
  </si>
  <si>
    <t>3 Nieprawidłowości w rozumieniu art. 2 pkt 36 rozporządzenia nr 1303/2013.</t>
  </si>
  <si>
    <t>4 Dotyczy raportów do KE informujących po raz pierwszy o nieprawidłowości.</t>
  </si>
  <si>
    <t>inna - Jeśli w życie wejdzie strategia ponadregionalna inna niż wymienione wyżej, należy ją uwzględnić, wpisując do kolumny 1 przyjęty skrót.</t>
  </si>
  <si>
    <r>
      <t>3</t>
    </r>
    <r>
      <rPr>
        <sz val="9"/>
        <color indexed="8"/>
        <rFont val="Calibri"/>
        <family val="2"/>
      </rPr>
      <t xml:space="preserve"> Opis powinien zawierać przynajmniej informację o podstawie partnerstwa (umowa doraźna, porozumienie, strategia, itp.) i o jego zakresie.</t>
    </r>
  </si>
  <si>
    <t xml:space="preserve">1 Dane na ostatni dzień okresu sprawozdawczego. Okresem sprawozdawczym jest I półrocze oraz II półrocze. </t>
  </si>
  <si>
    <t>* Okresem sprawozdawczym jest rok budżetowy.</t>
  </si>
  <si>
    <t>Tabela 5. PROBLEMY WE WDRAŻANIU ORAZ PODJĘTE LUB PLANOWANE DO PODJĘCIA ŚRODKI ZARADCZE</t>
  </si>
  <si>
    <t>1) liczbę i łączną wartość wykrytych w danym okresie sprawozdawczym nieprawidłowości, w tym wartość współfinansowania UE. Ponadto wskazać należy ilość nieprawidłowości dotyczących konkretnych typów, np.: naruszenie PZP, wydatki niekwalifikowalne, fałszywe dokumenty, podwójne finansowanie, korekta podatku VAT;</t>
  </si>
  <si>
    <r>
      <t>2) liczbę przekazanych w danym okresie sprawozdawczym do MF raportów o nieprawidłowościach</t>
    </r>
    <r>
      <rPr>
        <vertAlign val="superscript"/>
        <sz val="10"/>
        <rFont val="Arial"/>
        <family val="2"/>
      </rPr>
      <t>4</t>
    </r>
    <r>
      <rPr>
        <sz val="10"/>
        <rFont val="Arial"/>
        <family val="2"/>
      </rPr>
      <t xml:space="preserve"> oraz łączną wartość nieprawidłowości, których te raporty dotyczą, w tym wartość współfinansowania UE, z wyszczególnieniem raportów dotyczących podejrzeń nadużyć finansowych.</t>
    </r>
  </si>
  <si>
    <t xml:space="preserve">Tabela 4a jest powiązana z tabelą nr 4 „Dodatkowe cele roczne wyznaczone dla ram wykonania”. Tabela 4a odnosi się do tych typów projektów/ interwencji, które mają wpływ na realizację wskaźników produktu lub KEW. W tabeli 4a podać należy te typy projektów/ interwencji, które dotyczą celów pośrednich ram wykonania 2014-2020 wyrażonych we wskaźniku produktu, a w przypadku których pojawił się w perspektywie 2007-2013 problem związany z prawidłowym i terminowym ich wdrażaniem, przyczyny tych problemów, podjęte lub planowane do podjęcia działania zaradcze i kontrolne, a także – wskaźnik produktu/ KEW, który odnosi się do wymienionego typu projektu. </t>
  </si>
  <si>
    <t>Data wejścia w życie</t>
  </si>
  <si>
    <t>Data ostatniej modyfikacji</t>
  </si>
  <si>
    <t>Data wydania</t>
  </si>
  <si>
    <t>Tabela 13. WYTYCZNE PROGRAMOWE*</t>
  </si>
  <si>
    <t>Data zatwierdzenia</t>
  </si>
  <si>
    <t>Data ostatniej zatwierdzonej modyfikacji</t>
  </si>
  <si>
    <t>Stan zaawansowania prac – w przypadku nieukończenia prac oraz planowana data podpisania/ inne uwagi</t>
  </si>
  <si>
    <t>Nazwa: pre-komitetu/ komitetu monitorującego/ grupy roboczej itp.</t>
  </si>
  <si>
    <t>Tabela 14. POROZUMIENIA I UMOWY POMIĘDZY INSTYTUCJAMI ZAANGAŻOWANYMI W PROCES WDRAŻANIA PO*</t>
  </si>
  <si>
    <t>Tabela 15. INSTRUKCJE WYKONAWCZE*</t>
  </si>
  <si>
    <t xml:space="preserve">W informacji kwartalnej dane ilościowe i opisowe dotyczą okresu sprawozdawczego, chyba, że w tabeli lub jej instrukcji podano inaczej. Jeżeli w okresie sprawozdawczym nie zaistniała sytuacja, której tabela dotyczy, do tabeli wpisać należy „nie dotyczy w bieżącym okresie sprawozdawczym”. Tabele w poszczególnych arkuszach wypełnia się, o ile dotyczą danego PO.
</t>
  </si>
  <si>
    <t>2 Dane sprawozdawane w cyklu kwartalnym (w informacjach składanych za lata 2016-2018), następnie – półrocznym (w informacjach składanych za lata 2019-2021), po czym sprawozdawane ponownie w cyklu kwartalnym (począwszy od sprawozdania za I kwartał 2022 r.)</t>
  </si>
  <si>
    <t>* Okresem sprawozdawczym jest I półrocze oraz II półrocze.</t>
  </si>
  <si>
    <t>** Jeżeli dotyczy</t>
  </si>
  <si>
    <t>Data przyjęcia przez KM**</t>
  </si>
  <si>
    <t>Data przekazania do KE**</t>
  </si>
  <si>
    <t>Data decyzji KE**</t>
  </si>
  <si>
    <r>
      <t>20a. ZIT wojewódzki</t>
    </r>
    <r>
      <rPr>
        <b/>
        <vertAlign val="superscript"/>
        <sz val="9"/>
        <rFont val="Arial"/>
        <family val="2"/>
      </rPr>
      <t>1</t>
    </r>
  </si>
  <si>
    <t xml:space="preserve">* Dane na ostatni dzień okresu sprawozdawczego. Okresem sprawozdawczym jest I półrocze oraz II półrocze. </t>
  </si>
  <si>
    <r>
      <t xml:space="preserve">Priorytet inwestycyjny 4c / 4(iii) </t>
    </r>
    <r>
      <rPr>
        <i/>
        <sz val="10"/>
        <rFont val="Calibri"/>
        <family val="2"/>
      </rPr>
      <t>Wspieranie efektywnosci energetycznej, inteligentnego zarządzania energią i wykorzystania odnawialnych źródeł energii w infrastrukturze publicznej, w tym w budynkach publicznych i w sektorze mieszkaniowym</t>
    </r>
  </si>
  <si>
    <r>
      <t xml:space="preserve">Priorytet inwestycyjny 4e / 4(v) </t>
    </r>
    <r>
      <rPr>
        <i/>
        <sz val="10"/>
        <rFont val="Calibri"/>
        <family val="2"/>
      </rPr>
      <t>Promowanie strategii niskoemisyjnych dla wszystkich rodzajów terytoriów, w szczególności dla obszarów miejskich, w tym wspieranie zrównoważonej multimodalnej mobilności miejskiej i działań adaptacyjnych mających oddziaływanie łagodzące na zmiany klimatu</t>
    </r>
  </si>
  <si>
    <r>
      <t>wydatki kwalifikowalne</t>
    </r>
    <r>
      <rPr>
        <vertAlign val="superscript"/>
        <sz val="9"/>
        <rFont val="Calibri"/>
        <family val="2"/>
      </rPr>
      <t>3</t>
    </r>
  </si>
  <si>
    <t>3 Dotyczy wydatków uznanych za kwalifikowalne (po autoryzacji) przez instytucje dokonujące weryfikacji wniosków beneficjentów o płatność  (wydatki wprowadzone do SL 2014 i zatwierdzone  do końca okresu sprawozdawczego).</t>
  </si>
  <si>
    <r>
      <t>Komentarz do realizacji projektów komplementrarnych na podstawie Stategii ZIT realizowanych w ramach Priorytetu Inwestycyjnego 4c</t>
    </r>
    <r>
      <rPr>
        <vertAlign val="superscript"/>
        <sz val="9"/>
        <rFont val="Calibri"/>
        <family val="2"/>
      </rPr>
      <t>4</t>
    </r>
  </si>
  <si>
    <t>4 W przypadku wystąpienia ewidentnych różnic między postępem finansowym a rzeczowym.</t>
  </si>
  <si>
    <t xml:space="preserve">Kwota przeznaczona na dofinansowanie projektów w ogłoszeniu o konkursie 
(w PLN)
</t>
  </si>
  <si>
    <t xml:space="preserve">Kwota przeznaczona na dofinansowanie projektów w konkursie w dniu jego rozstrzygnięcia 
(w PLN)
</t>
  </si>
  <si>
    <t>16 = 14/1*100%</t>
  </si>
  <si>
    <t>22 = 20/1*100%</t>
  </si>
  <si>
    <t>13 = 11/12*100%</t>
  </si>
  <si>
    <t>1 Wskaźniki z poziomu Priorytetów Inwestycyjnych, Działań i Poddziałań (wartości wskaźników z Działań i Poddziałań zagregowane na poziomie PI). Nie dotyczy wskaźników wybranych do ram wykonania.</t>
  </si>
  <si>
    <t>13=11/12*100%</t>
  </si>
  <si>
    <t>* Dane sprawozdawane kwartalnie w informacjach za rok 2015  lub do czasu osiągnięcia pełnej gotowości systemu, a następnie raz w roku, w sprawozdaniu składanym po IV kwartale.</t>
  </si>
  <si>
    <t>1 Dotyczy projektów liniowych realizowanych w więcej niż jednym województwie, o ile ma to zastosowanie.</t>
  </si>
  <si>
    <t xml:space="preserve">2 Powiatowe urzędy pracy nie były zobowiązane do dokonania podziału wskaźników osobowych na kategorie kobiety i męźczyżni. Wskaźniki w podziale na płeć będą monitorowane i wykazywane na etapie realizacji projektów. </t>
  </si>
  <si>
    <t>-</t>
  </si>
  <si>
    <t xml:space="preserve">słabiej rozwinięty </t>
  </si>
  <si>
    <t>os.</t>
  </si>
  <si>
    <t>Młodzież
szkolna w
zorganizowanych
grupach odwiedzająca wsparte instytucje popularyzujące naukę i innowacje</t>
  </si>
  <si>
    <r>
      <t>Realizacja</t>
    </r>
    <r>
      <rPr>
        <i/>
        <vertAlign val="superscript"/>
        <sz val="9"/>
        <color indexed="8"/>
        <rFont val="Calibri"/>
        <family val="2"/>
      </rPr>
      <t>6</t>
    </r>
  </si>
  <si>
    <r>
      <t>Szacowana realizacja</t>
    </r>
    <r>
      <rPr>
        <i/>
        <vertAlign val="superscript"/>
        <sz val="9"/>
        <color indexed="8"/>
        <rFont val="Calibri"/>
        <family val="2"/>
      </rPr>
      <t>5</t>
    </r>
  </si>
  <si>
    <t>szt.</t>
  </si>
  <si>
    <t>Liczba wspartych instytucji popularyzujących naukę i innowacje</t>
  </si>
  <si>
    <t>(36) Ludność objęta ulepszonymi usługami zdrowotnymi</t>
  </si>
  <si>
    <t>Liczba wspartych podmiotów leczniczych</t>
  </si>
  <si>
    <t>Liczba przebudowanych / przekształconych obiektów zlokalizowanych na rewitalizowanych obszarach</t>
  </si>
  <si>
    <t>(37) Ludność mieszkająca na obszarach objętychzintegrowanymi strategiami rozwoju obszarów miejskich</t>
  </si>
  <si>
    <t>ha</t>
  </si>
  <si>
    <t>Powierzchnia obszarów objętych rewitalizacją</t>
  </si>
  <si>
    <t>Cel 2. Podwyższanie kompetencji zawodowych osób dorosłych</t>
  </si>
  <si>
    <t>Liczba osób dorosłych uczestniczących w pozaszkolnych formach kształcenia w programie</t>
  </si>
  <si>
    <t>Cel 1. Zwiększenie szans na zatrudnienie uczniów kształcących się w szkołach zawodowych, w szczególności poprzez poprawę efektywności kształcenia zawodowego</t>
  </si>
  <si>
    <t>Liczba podmiotów realizujących zadania centrum kształcenia zawodowego i ustawicznego objętych wsparciem w programie</t>
  </si>
  <si>
    <t>Liczba szkół i placówek kształcenia zawodowego doposażonych w programie w sprzęt i materiały dydaktyczne niezbędne do realizacji kształcenia zawodowego</t>
  </si>
  <si>
    <t>Liczba uczniów szkół i placówek kształcenia zawodowego uczestniczących w stażach i praktykach u pracodawcy</t>
  </si>
  <si>
    <t>Liczba osób uczestniczących w pozaszkolnych formach kształcenia w programie</t>
  </si>
  <si>
    <t>Liczba osób o niskich kwalifikacjach objętych wsparciem w programie</t>
  </si>
  <si>
    <t>Liczba osób w wieku 50 lat i więcej objętych wsparciem w programie</t>
  </si>
  <si>
    <t>Liczba osób w wieku 25 lat i więcej objętych wsparciem w programie</t>
  </si>
  <si>
    <t>Liczba szkół, których pracownie przedmiotowe zostały doposażone w programie</t>
  </si>
  <si>
    <t>(8) Wzrost zatrudnienia we wspieranych przedsiębiorstwach</t>
  </si>
  <si>
    <t>Liczba nauczycieli objętych wsparciem w zakresie TIK w programie</t>
  </si>
  <si>
    <t>Liczba nauczycieli objętych wsparciem w programie</t>
  </si>
  <si>
    <t>Liczba uczniów objętych wsparciem w zakresie rozwijania kompetencji kluczowych w programie</t>
  </si>
  <si>
    <t>Liczba dzieci objętych w ramach programu dodatkowymi zajęciami zwiększającymi ich szanse edukacyjne w edukacji przedszkolnej</t>
  </si>
  <si>
    <t>Liczba miejsc wychowania przedszkolnego dofinansowanych w programie</t>
  </si>
  <si>
    <t>Liczba osób zagrożonych ubóstwem lub wykluczeniem społecznym objętych wsparciem w programie</t>
  </si>
  <si>
    <t>Liczba podmiotów ekonomii społecznej objętych wsparciem</t>
  </si>
  <si>
    <t>Liczba osób zagrożonych ubóstwem lub wykluczeniem społecznym objętych usługami zdrowotnymi w programie</t>
  </si>
  <si>
    <t>Liczba osób zagrożonych ubóstwem lub wykluczeniem społecznym objętych usługami społecznymi świadczonymi w interesie ogólnym w programie</t>
  </si>
  <si>
    <t>Liczba osób z niepełnosprawnościami objętych wsparciem w programie</t>
  </si>
  <si>
    <t>Liczba wdrożonych programów zdrowotnych istotnych z punktu widzenia potrzeb zdrowotnych regionu, w tym pracodawców</t>
  </si>
  <si>
    <t>Liczba osób objętych programem zdrowotnym dzięki EFS</t>
  </si>
  <si>
    <t>Liczba pracodawców wspartych z zakresu zarządzania wiekiem</t>
  </si>
  <si>
    <t>Liczba osób opiekujących się dziećmi w wieku do lat 3 objętych wsparciem w programie</t>
  </si>
  <si>
    <t>Liczba pracowników zagrożonych zwolnieniem z pracy oraz osób zwolnionych z przyczyn dotyczących zakładu pracy objętych wsparciem w programie</t>
  </si>
  <si>
    <t>Liczba osób pracujących objętych wsparciem w programie (łącznie z pracującymi na własny rachunek)</t>
  </si>
  <si>
    <t>Liczba mikroprzedsiębiorstw oraz małych i średnich przedsiębiorstw objętych usługami rozwojowymi w programie</t>
  </si>
  <si>
    <t>Liczba osób pozostających bez pracy, które skorzystały z instrumentów zwrotnych na podjęcie działalności gospodarczej w programie</t>
  </si>
  <si>
    <t>Liczba osób pozostających bez pracy, które otrzymały bezzwrotne środki na podjęcie działalności gospodarczej w programie</t>
  </si>
  <si>
    <t>Liczba osób biernych zawodowo objętych wsparciem w programie</t>
  </si>
  <si>
    <t>Liczba osób bezrobotnych (łącznie z długotrwale bezrobotnymi) objętych wsparciem w programie</t>
  </si>
  <si>
    <t>Liczba osób, które otrzymały bezzwrotne środki na podjęcie działalności gospodarczej w programie</t>
  </si>
  <si>
    <t>Liczba osób powyżej 50 lat i więcej objętych wsparciem w ramach programu</t>
  </si>
  <si>
    <t>Liczba osób długotrwale bezrobotnych objętych wsparciem w programie</t>
  </si>
  <si>
    <t>km</t>
  </si>
  <si>
    <t>(12) Całkowita długość przebudowanych lub zmodernizowanych linii kolejowych</t>
  </si>
  <si>
    <t>Liczba zakupionych pojazdów kolejowych</t>
  </si>
  <si>
    <t>(14) Całkowita długość przebudowanych lub zmodernizowanych dróg</t>
  </si>
  <si>
    <t>(13) Całkowita długość nowych dróg</t>
  </si>
  <si>
    <t>Całkowita długość nowych dróg oraz przebudowanych lub zmodernizowanych</t>
  </si>
  <si>
    <t>Liczba wspartych obiektów turystycznych i rekreacyjnych</t>
  </si>
  <si>
    <t>EPC</t>
  </si>
  <si>
    <t>EUR</t>
  </si>
  <si>
    <t>(6) Inwestycje prywatne uzupełniające wsparcie publiczne dla przedsiębiorstw (dotacje)</t>
  </si>
  <si>
    <t>przedsiębiorstwa</t>
  </si>
  <si>
    <t>(2) Liczba przedsiębiorców otrzymujących dotacje</t>
  </si>
  <si>
    <t>(1) Liczba przedsiębiorstw otrzymujących wsparcie</t>
  </si>
  <si>
    <t>Liczba wspartych form ochrony przyrody</t>
  </si>
  <si>
    <t>Długość szlaków turystycznych</t>
  </si>
  <si>
    <t>odwiedziny/rok</t>
  </si>
  <si>
    <t>(9) Wzrost oczekiwanej liczby odwiedzin w objętych wsparciem miejscach należących do dziedzictwa kulturalnego i naturalnego oraz stanowiących atrakcje turystyczne</t>
  </si>
  <si>
    <t>Liczba instytucji kultury objętych wsparciem</t>
  </si>
  <si>
    <t>Liczba zabytków nieruchomych objętych wsparciem</t>
  </si>
  <si>
    <t>tony/rok</t>
  </si>
  <si>
    <t>(17) Dodatkowe możliwości przerobowe w zakresie recyklingu odpadów</t>
  </si>
  <si>
    <t>Liczba wspartych Punktów Selektywnego Zbierania Odpadów Komunalnych</t>
  </si>
  <si>
    <t>(18) Liczba dodatkowych osób korzystających z ulepszonego zaopatrzenia w wodę</t>
  </si>
  <si>
    <t>RLM</t>
  </si>
  <si>
    <t>(19) Liczba dodatkowych osób korzystających z ulepszonego oczyszczania ścieków</t>
  </si>
  <si>
    <t>Długość sieci kanalizacji sanitarnej</t>
  </si>
  <si>
    <t>Liczba wspartych oczyszczalni ścieków komunalnych</t>
  </si>
  <si>
    <t>Liczba urządzeń dla celów ochrony przeciwpowodziowej</t>
  </si>
  <si>
    <t>(20) Liczba ludności odnoszących korzyści ze środków ochrony przeciwpowodziowej</t>
  </si>
  <si>
    <t>Liczba jednostek służb ratowniczych doposażonych w sprzęt do prowadzenia akcji ratowniczych i usuwania skutków katastrof</t>
  </si>
  <si>
    <t>tony równoważnika CO2</t>
  </si>
  <si>
    <t>(34) Szacowany roczny spadek emisji gazów cieplarnianych</t>
  </si>
  <si>
    <t>Liczba zmodernizowanych źródeł ciepła</t>
  </si>
  <si>
    <t>Długość ścieżek rowerowych</t>
  </si>
  <si>
    <t>Liczba wybudowanych obiektów „parkuj i jedź” / zintegrowanych węzłów przesiadkowych</t>
  </si>
  <si>
    <t>Liczba zakupionych jednostek taboru pasażerskiego w publicznym transporcie zbiorowym komunikacji miejskiej</t>
  </si>
  <si>
    <t>Liczba budynków z lepszą klasą zużycia energii</t>
  </si>
  <si>
    <t>kWh/rok</t>
  </si>
  <si>
    <t>(32) Zmniejszenie rocznego zużycia energii pierwotnej w budynkach publicznych</t>
  </si>
  <si>
    <t>gospodarstwa domowe</t>
  </si>
  <si>
    <t>(31) Liczba gospodarstw domowych z lepszą klasą zużycia energii</t>
  </si>
  <si>
    <t>Liczba jednostek wytwarzania energii cieplnej z OZE</t>
  </si>
  <si>
    <t>Liczba jednostek wytwarzania energii elektrycznej z OZE</t>
  </si>
  <si>
    <t>MW</t>
  </si>
  <si>
    <t>(30) Dodatkowa zdolność wytwarzania energii ze źródeł odnawialnych</t>
  </si>
  <si>
    <t>(29) Liczba przedsiębiorstw objętych wsparciem w celu wprowadzenia produktów nowych dla firmy</t>
  </si>
  <si>
    <t>(7) Inwestycje prywatne uzupełniające wsparcie publiczne dla przedsiębiorstw (inne niż dotacje)</t>
  </si>
  <si>
    <t>(3) Liczba przedsiębiorstw otrzymujących wsparcie finansowe inne niż dotacje</t>
  </si>
  <si>
    <t>(2) Liczba przedsiębiorstw otrzymujących dotacje</t>
  </si>
  <si>
    <t>Liczba przedsiębiorstw, które wprowadziły zmiany organizacyjno-procesowe</t>
  </si>
  <si>
    <t>Liczba zaawansowanych usług (nowych lub ulepszonych) świadczonych przez IOB</t>
  </si>
  <si>
    <t>(5) Liczba wspieranych nowych przedsiębiorstw</t>
  </si>
  <si>
    <t>(4) Liczba przedsiębiorstw otrzymujących wsparcie niefinansowe</t>
  </si>
  <si>
    <t>Powierzchnia przygotowanych terenów inwestycyjnych</t>
  </si>
  <si>
    <t>Liczba usług publicznych udostępnionych on-line o stopniu dojrzałości 3 – dwustronna interakcja</t>
  </si>
  <si>
    <t>Liczba podmiotów, które udostępniły on-line informacje sektora publicznego</t>
  </si>
  <si>
    <t>Liczba urzędów, które wdrożyły katalog rekomendacji dotyczących awansu cyfrowego</t>
  </si>
  <si>
    <t>(26) Liczba przedsiębiorstw współpracujących z ośrodkami badawczymi</t>
  </si>
  <si>
    <t>(24) Liczba nowych naukowców we wspieranych jednostkach</t>
  </si>
  <si>
    <t>(27) Inwestycje prywatne uzupełniające wsparcie publiczne w projekty w zakresie innowacji lub badań i rozwoju</t>
  </si>
  <si>
    <t>(25) Liczba naukowców pracujących w ulepszonych obiektach infrastruktury badawczej</t>
  </si>
  <si>
    <t>Liczba jednostek naukowych ponoszących nakłady inwestycyjne na działalność B+R</t>
  </si>
  <si>
    <r>
      <t>Wartość wskaźnika w danym okresie</t>
    </r>
    <r>
      <rPr>
        <b/>
        <vertAlign val="superscript"/>
        <sz val="9"/>
        <color indexed="8"/>
        <rFont val="Calibri"/>
        <family val="2"/>
      </rPr>
      <t>2</t>
    </r>
  </si>
  <si>
    <t>Priorytet inwestycyjny 1a
 Udoskonalanie infrastruktury badań i innowacji i zwiększanie zdolności do osiągnięcia doskonałości w zakresie badań i innowacji oraz wspieranie ośrodków kompetencji, w szczególności tych, które leżą w interesie Europy</t>
  </si>
  <si>
    <t>Priorytet inwestycyjny 1b
 Promowanie inwestycji przedsiębiorstw w badania i innowacje, rozwijanie powiązań i synergii między przedsiębiorstwami, ośrodkami badawczo-rozwojowymi i sektorem szkolnictwa wyższego, w szczególności promowanie inwestycji w zakresie rozwoju produktów i usług, transferu technologii, innowacji społecznych, ekoinnowacji, zastosowań w dziedzinie usług publicznych, tworzenia sieci, pobudzania popytu, klastrów i otwartych innowacji poprzez inteligentną specjalizację, oraz wspieranie badań technologicznych i stosowanych, linii pilotażowych, działań w zakresie wczesnej walidacji produktów, zaawansowanych zdolności produkcyjnych i pierwszej produkcji, w szczególności w dziedzinie kluczowych technologii wspomagających, oraz rozpowszechnianie technologii o ogólnym przeznaczeniu</t>
  </si>
  <si>
    <t>Liczba przedsiębiorstw wspartych w zakresie prowadzenia prac B+R</t>
  </si>
  <si>
    <t>Liczba przedsiębiorstw korzystających ze wspartej infrastruktury
badawczej</t>
  </si>
  <si>
    <t>Liczba wprowadzonych innowacji produktowych</t>
  </si>
  <si>
    <t xml:space="preserve">Liczba wprowadzonych innowacji procesowych </t>
  </si>
  <si>
    <t xml:space="preserve">Liczba wprowadzonych innowacji nietechnologicznych </t>
  </si>
  <si>
    <t>Liczba wdrożonych wyników prac B+R</t>
  </si>
  <si>
    <t>Liczba dokonanych zgłoszeń patentowych</t>
  </si>
  <si>
    <t>Liczba projektów B+R realizowanych przy wykorzystaniu wspartej
infrastruktury</t>
  </si>
  <si>
    <t>Liczba przedsiębiorstw korzystających z zaawansowanych usług
(nowych i/lub ulepszonych) świadczonych przez instytucje
otoczenia biznesu</t>
  </si>
  <si>
    <t>Liczba wspartych laboratoriów badawczych</t>
  </si>
  <si>
    <t>Liczba instytucji otoczenia biznesu wspartych w zakresie
profesjonalizacji usług</t>
  </si>
  <si>
    <t>Priorytet inwestycyjny 2c
Wzmocnienie zastosowań TIK dla e-administracji, e- uczenia się, e-włączenia społecznego, e-kultury i e-zdrowia</t>
  </si>
  <si>
    <t>Liczba pobrań/odtworzeń dokumentów zawierających informacje
sektora publicznego</t>
  </si>
  <si>
    <t>Liczba udostępnionych usług wewnątrzadministracyjnych (A2A)</t>
  </si>
  <si>
    <t>Priorytet inwestycyjny 3a
Promowanie przedsiębiorczości, w szczególności poprzez ułatwienie gospodarczego wykorzystania nowych pomysłów oraz sprzyjanie tworzeniu nowych firm, w tym również poprzez inkubatory przedsiębiorczości</t>
  </si>
  <si>
    <t xml:space="preserve">Liczba inwestycji zlokalizowanych na przygotowanych terenach inwestycyjnych </t>
  </si>
  <si>
    <t>Liczba instytucji otoczenia biznesu wspartych w zakresie profesjonalizacji usług</t>
  </si>
  <si>
    <t>zostanie oszacowany</t>
  </si>
  <si>
    <t>zostanie
oszacowana</t>
  </si>
  <si>
    <t>Liczba przedsiębiorstw korzystających z zaawansowanych usług (nowych i/lub ulepszonych) świadczonych przez instytucje otoczenia biznesu</t>
  </si>
  <si>
    <t>Liczba przedsiębiorstw korzystających ze wsparcia w zakresie promocji przedsiębiorczości</t>
  </si>
  <si>
    <t>Priorytet inwestycyjny 3b
 Opracowywanie i wdrażanie nowych modeli biznesowych dla MŚP, w szczególności w celu umiędzynarodowienia</t>
  </si>
  <si>
    <t>Liczba wspartych przedsięwzięć informacyjno-promocyjnych o charakterze międzynarodowym</t>
  </si>
  <si>
    <t>Liczba wspartych przedsięwzięć informacyjno-promocyjnych o charakterze krajowym</t>
  </si>
  <si>
    <t>Liczba przedsiębiorstw wspartych w zakresie internacjonalizacji działalności</t>
  </si>
  <si>
    <t>Liczba kontaktów biznesowych</t>
  </si>
  <si>
    <t>Liczba obsłużonych inwestorów</t>
  </si>
  <si>
    <t>Priorytet inwestycyjny 3c
Wspieranie tworzenia i poszerzania zaawansowanych zdolności w zakresie rozwoju produktów i usług</t>
  </si>
  <si>
    <t>zostanie oszacowane</t>
  </si>
  <si>
    <t>Priorytet inwestycyjny 4a
Wspieranie wytwarzania i dystrybucji energii pochodzącej ze źródeł odnawialnych</t>
  </si>
  <si>
    <t>Produkcja energii elektrycznej z nowo wybudowanych/nowych
mocy wytwórczych instalacji wykorzystujących OZE</t>
  </si>
  <si>
    <t>MWhe/rok</t>
  </si>
  <si>
    <t>Produkcja energii cieplnej z nowo wybudowanych/nowych mocy
wytwórczych instalacji wykorzystujących OZE</t>
  </si>
  <si>
    <t>MWht/rok</t>
  </si>
  <si>
    <t>Priorytet inwestycyjny 4b
 Promowanie efektywności energetycznej i wykorzystywania odnawialnych źródeł energii w przedsiębiorstwach</t>
  </si>
  <si>
    <t>Dodatkowa zdolność wytwarzania energii elektrycznej ze źródeł odnawialnych</t>
  </si>
  <si>
    <t>Dodatkowa zdolność wytwarzania energii cieplnej ze źródeł odnawialnych</t>
  </si>
  <si>
    <t>Liczba wybudowanych jednostek wytwarzania energii elektrycznej z OZE</t>
  </si>
  <si>
    <t>Liczba przebudowanych jednostek wytwarzania energii elektrycznej z OZE</t>
  </si>
  <si>
    <t>Liczba wybudowanych jednostek wytwarzania energii cieplnej z OZE</t>
  </si>
  <si>
    <t>Liczba przebudowanych jednostek wytwarzania energii cieplnej z OZE</t>
  </si>
  <si>
    <t>Ilość zaoszczędzonej energii elektrycznej</t>
  </si>
  <si>
    <t>MWh/rok</t>
  </si>
  <si>
    <t>Ilość zaoszczędzonej energii cieplnej</t>
  </si>
  <si>
    <t>GJ/rok</t>
  </si>
  <si>
    <t>Zmniejszenie zużycia energii końcowej w wyniku realizacji projektu</t>
  </si>
  <si>
    <t>Priorytet inwestycyjny 4c
Wspieranie efektywności energetycznej, inteligentnego zarządzania energią i wykorzystania odnawialnych źródeł energii w infrastrukturze publicznej, w tym w budynkach publicznych i w sektorze mieszkaniowym</t>
  </si>
  <si>
    <t>Zmniejszenie zużycia energii końcowej w wyniku realizacji
projektów</t>
  </si>
  <si>
    <t>Liczba zmodernizowanych energetycznie budynków</t>
  </si>
  <si>
    <t>Liczba wybudowanych budynków z uwzględnieniem standardów
budownictwa pasywnego</t>
  </si>
  <si>
    <t>Priorytet inwestycyjny 4e
Promowanie strategii niskoemisyjnych dla wszystkich rodzajów terytoriów, w szczególności dla obszarów miejskich, w tym wspieranie zrównoważonej multimodalnej mobilności miejskiej i działań adaptacyjnych mających oddziaływanie łagodzące na zmiany klimatu</t>
  </si>
  <si>
    <t>Poziom emisji PM 10</t>
  </si>
  <si>
    <t>Mg/rok</t>
  </si>
  <si>
    <t>Poziom emisji PM 2,5</t>
  </si>
  <si>
    <t>Liczba samochodów korzystających z miejsc postojowych w
wybudowanych obiektach „parkuj i jedź”</t>
  </si>
  <si>
    <t>Długość wybudowanej sieci ciepłowniczej</t>
  </si>
  <si>
    <t>Długość zmodernizowanej sieci ciepłowniczej</t>
  </si>
  <si>
    <t>Pojemność zakupionego taboru pasażerskiego w publicznym
transporcie zbiorowym komunikacji miejskiej</t>
  </si>
  <si>
    <t>Liczba miejsc postojowych w wybudowanych obiektach „parkuj i jedź”</t>
  </si>
  <si>
    <t>Liczba miejsc postojowych dla osób niepełnosprawnych w
wybudowanych obiektach „parkuj i jedź”</t>
  </si>
  <si>
    <t>Długość wybudowanych dróg dla rowerów</t>
  </si>
  <si>
    <t>Długość przebudowanych dróg dla rowerów</t>
  </si>
  <si>
    <t>Liczba wybudowanych obiektów „Bike&amp;Ride”</t>
  </si>
  <si>
    <t>Liczba stanowisk postojowych w wybudowanych obiektach
„Bike&amp;Ride”</t>
  </si>
  <si>
    <t>Liczba zainstalowanych inteligentnych systemów transportowych</t>
  </si>
  <si>
    <t>Długość wyznaczonych buspasów</t>
  </si>
  <si>
    <t>Priorytet inwestycyjny 5b
Wspieranie inwestycji ukierunkowanych na konkretne rodzaje zagrożeń przy jednoczesnym zwiększeniu odporności na klęski i katastrofy i rozwijaniu systemów zarządzania klęskami i katastrofami</t>
  </si>
  <si>
    <t>Pojemność obiektów małej retencji</t>
  </si>
  <si>
    <t>m3</t>
  </si>
  <si>
    <t>Obszar zabezpieczony przed ruchami masowymi</t>
  </si>
  <si>
    <t>Liczba przedsięwzięć realizowanych w ramach renaturalizacji</t>
  </si>
  <si>
    <t>Liczba projektów dotyczących zakupu sprzętu dla służb
ratowniczych</t>
  </si>
  <si>
    <t>Liczba wybudowanych urządzeń dla celów ochrony
przeciwpowodziowej</t>
  </si>
  <si>
    <t>Powierzchnia terenu objęta renaturalizacją obszarów
hydrogenicznych oraz utrzymaniem obszarów wodno-błotnych</t>
  </si>
  <si>
    <t>Liczba osuwisk objętych wsparciem</t>
  </si>
  <si>
    <t>Liczba zakupionych wozów pożarniczych wyposażonych w sprzęt do
prowadzenia akcji ratowniczych i usuwania skutków katastrof</t>
  </si>
  <si>
    <t>Liczba wprowadzonych do użycia systemów monitorowania zagrożeń
i systemów wczesnego ostrzegania</t>
  </si>
  <si>
    <t>Priorytet inwestycyjny 6a
Inwestowanie w sektor gospodarki odpadami celem wypełnienia zobowiązań określonych w dorobku prawnym Unii w zakresie środowiska oraz zaspokojenia wykraczających poza te zobowiązania potrzeb inwestycyjnych określonych przez państwa członkowskie</t>
  </si>
  <si>
    <t>Liczba obiektów poddanych usuwaniu wyrobów zawierających azbest</t>
  </si>
  <si>
    <t>Liczba osób objętych selektywnym zbieraniem odpadów</t>
  </si>
  <si>
    <t>Priorytet inwestycyjny 6b
Inwestowanie w sektor gospodarki wodnej celem wypełnienia zobowiązań określonych w dorobku prawnym Unii w zakresie środowiska oraz zaspokojenia wykraczających poza te zobowiązania potrzeb inwestycyjnych, określonych przez państwa członkowskie</t>
  </si>
  <si>
    <t>Długość wybudowanej kanalizacji sanitarnej</t>
  </si>
  <si>
    <t>Długość przebudowanej kanalizacji sanitarnej</t>
  </si>
  <si>
    <t>Liczba wybudowanych oczyszczalni ścieków komunalnych</t>
  </si>
  <si>
    <t>Liczba przebudowanych oczyszczalni ścieków komunalnych</t>
  </si>
  <si>
    <t>Długość wybudowanej sieci wodociągowej</t>
  </si>
  <si>
    <t>Długość przebudowanej sieci wodociągowej</t>
  </si>
  <si>
    <t>Przewidywana liczba osób korzystających z ulepszonego
oczyszczania ścieków</t>
  </si>
  <si>
    <t>Przewidywana liczba osób korzystających z ulepszonego
zaopatrzenia w wodę</t>
  </si>
  <si>
    <t>Priorytet inwestycyjny 6c
Zachowanie, ochrona, promowanie i rozwój dziedzictwa naturalnego i kulturowego</t>
  </si>
  <si>
    <t>Liczba zrealizowanych imprez kulturalnych</t>
  </si>
  <si>
    <t>Wzrost zatrudnienia we wspieranych podmiotach (innych niż
przedsiębiorstwa)</t>
  </si>
  <si>
    <t>(8) Wzrost zatrudnienia we wspieranych przedsiębiorstwach O/K/M</t>
  </si>
  <si>
    <t>Liczba nowo utworzonych miejsc pracy – pozostałe formy</t>
  </si>
  <si>
    <t>Liczba uczestników imprez kulturalnych</t>
  </si>
  <si>
    <t>Priorytet inwestycyjny 6d
Ochrona i przywrócenie różnorodności biologicznej, ochrona i rekultywacja gleby oraz wspieranie usług ekosystemowych, także poprzez program „Natura 2000” i zieloną infrastrukturę</t>
  </si>
  <si>
    <t>Liczba opracowanych dokumentów planistycznych z zakresu ochrony
przyrody</t>
  </si>
  <si>
    <t>Liczba ośrodków prowadzących działalność w zakresie edukacji
ekologicznej objętych wsparciem</t>
  </si>
  <si>
    <t>Priorytet inwestycyjny 6e
Podejmowanie przedsięwzięć mających na celu poprawę stanu jakości środowiska miejskiego, rewitalizację miast, rekultywację i dekontaminację terenów poprzemysłowych (w tym terenów powojskowych), zmniejszenie zanieczyszczenia powietrza oraz propagowania działań służących zmniejszaniu hałasu</t>
  </si>
  <si>
    <t>Długość wybudowanych dróg wojewódzkich</t>
  </si>
  <si>
    <t>Długość przebudowanych dróg wojewódzkich</t>
  </si>
  <si>
    <t>Liczba wybudowanych obwodnic</t>
  </si>
  <si>
    <t>Długość przebudowanych dróg powiatowych</t>
  </si>
  <si>
    <t>Długość przebudowanych dróg gminnych</t>
  </si>
  <si>
    <t>Długość wybudowanych dróg powiatowych</t>
  </si>
  <si>
    <t>Długość wybudowanych dróg gminnych</t>
  </si>
  <si>
    <t>Priorytet inwestycyjny 7d
Rozwój i rehabilitacja kompleksowych, wysokiej jakości i interoperacyjnych systemów transportu kolejowego oraz propagowanie działań służących zmniejszaniu hałasu</t>
  </si>
  <si>
    <t>Liczba wybudowanego / przebudowanego zaplecza technicznego do
obsługi taboru kolejowego</t>
  </si>
  <si>
    <t>Liczba wybudowanych/rozbudowanych systemów integracji
transportu kolejowego z innymi środkami transportu</t>
  </si>
  <si>
    <t>Liczba wybudowanych obiektów „parkuj i jedź"</t>
  </si>
  <si>
    <t>Liczba przebudowanych / odnowionych dworców kolejowych</t>
  </si>
  <si>
    <t>Liczba przewozów pasażerskich na przebudowanych lub
zmodernizowanych liniach kolejowych</t>
  </si>
  <si>
    <t>szt./rok</t>
  </si>
  <si>
    <t>Priorytet inwestycyjny 8b
Wspieranie wzrostu gospodarczego sprzyjającego zatrudnieniu poprzez rozwój potencjału endogenicznego jako elementu strategii terytorialnej dla określonych obszarów, w tym poprzez przekształcanie upadających regionów przemysłowych i zwiększenie dostępu do określonych zasobów naturalnych i kulturalnych oraz ich rozwój</t>
  </si>
  <si>
    <t>Priorytet inwestycyjny 8i
Dostęp do zatrudnienia dla osób poszukujących pracy i osób biernych zawodowo, w tym długotrwale bezrobotnych oraz oddalonych od rynku pracy, także poprzez lokalne inicjatywy na rzecz zatrudnienia oraz wspieranie mobilności pracowników</t>
  </si>
  <si>
    <t>Liczba osób pracujących po opuszczeniu programu (łącznie z prowadzącymi działalność na własny rachunek) dla wskaźnika referencyjnego Liczba osób bezrobotnych (łącznie z długotrwale bezrobotnymi) objetych wsparciem w programie</t>
  </si>
  <si>
    <t>jak to wykazac</t>
  </si>
  <si>
    <t>Liczba osób, które uzyskały kwalifikacje po opuszczeniu programu dla wskaźnika referencyjnego Liczba osób bezrobotnych (łącznie z długotrwale bezrobotnymi) objetych wsparciem w programie</t>
  </si>
  <si>
    <t>Liczba utworzonych miejsc pracy w ramach udzielonych z EFS środków na podjęcie działalności gospodarczej</t>
  </si>
  <si>
    <t>Liczba osób pracujących, łącznie z prowadzącymi działalność na własny rachunek, po opuszczeniu programu dla wskaźnika referencyjnego  Liczba osób biernych zawodowo objętych wsparciem w programie</t>
  </si>
  <si>
    <t>Liczba osób, które uzyskały kwalifikacje po opuszczeniu programu dla wskaźnika referencyjnego Liczba osób biernych zawodowo objętych wsparciem w programie</t>
  </si>
  <si>
    <t>Liczba osób, które uzyskały wiedze nt. kompetencji nabytych
podczas pobytu i pracy zagranicą</t>
  </si>
  <si>
    <t>Priorytet inwestycyjny 8iii
Praca na własny rachunek, przedsiębiorczość i tworzenie przedsiębiorstw, w tym innowacyjnych mikro, małych i średnich przedsiębiorstw</t>
  </si>
  <si>
    <t>Liczba utworzonych miejsc pracy w ramach udzielonych z EFS
środków na podjęcie działalności gospodarczej</t>
  </si>
  <si>
    <t>Priorytet inwestycyjny 8iv
Równość mężczyzn i kobiet we wszystkich dziedzinach, w tym dostęp do zatrudnienia, rozwój kariery, godzenie życia zawodowego i prywatnego oraz promowanie równości wynagrodzeń za taką samą pracę</t>
  </si>
  <si>
    <t>Liczba osób, które powróciły na rynek pracy po przerwie związanej
z urodzeniem/wychowaniem dziecka po opuszczeniu programu</t>
  </si>
  <si>
    <t>Liczba osób pozostających bez pracy, które znalazły pracę lub
poszukują pracy po opuszczeniu programu</t>
  </si>
  <si>
    <t>51%</t>
  </si>
  <si>
    <t>Priorytet inwestycyjny 8v
Przystosowanie pracowników, przedsiębiorstw i przedsiębiorców do zmian</t>
  </si>
  <si>
    <t>Liczba osób pracujących, łącznie z prowadzącymi działalność na
własny rachunek, w wieku 50 lat i więcej objętych wsparciem w
programie</t>
  </si>
  <si>
    <t>n/d – wskaźnik
o charakterze
informacyjnym</t>
  </si>
  <si>
    <t>Liczba osób pracujących o niskich kwalifikacjach objętych wsparciem
w programie</t>
  </si>
  <si>
    <t>Liczba przedsiębiorstw tzw. wysokiego wzrostu objętych usługami
rozwojowymi w programie</t>
  </si>
  <si>
    <t>Liczba przedsiębiorstw działających z branżach/sektorach istotnych
dla rozwoju województwa</t>
  </si>
  <si>
    <t>Liczba mikro-, małych i średnich przedsiębiorstw, które
zrealizowały swój cel rozwojowy dzięki udziałowi w programie</t>
  </si>
  <si>
    <t>50%</t>
  </si>
  <si>
    <t>Liczba osób, które uzyskały kwalifikacje lub nabyły kompetencje
po opuszczeniu programu</t>
  </si>
  <si>
    <t>74%</t>
  </si>
  <si>
    <t>Liczba osób, które po opuszczeniu programu podjęły pracę lub
kontynuowały zatrudnienie</t>
  </si>
  <si>
    <t>52%</t>
  </si>
  <si>
    <t>Priorytet inwestycyjny 8vi
Aktywne i zdrowe starzenie się</t>
  </si>
  <si>
    <t>Liczba osób w wieku 50 lat i więcej, które po opuszczeniu
programu podjęły pracę lub kontynuowały zatrudnienie</t>
  </si>
  <si>
    <t>Liczba opracowanych strategii zarządzania wiekiem</t>
  </si>
  <si>
    <t>87%</t>
  </si>
  <si>
    <t>53%</t>
  </si>
  <si>
    <t>Liczba osób, które dzięki interwencji EFS zgłosiły się na badania
profilaktyczne</t>
  </si>
  <si>
    <t>48 800</t>
  </si>
  <si>
    <t>Priorytet inwestycyjny 9a
Inwestycje w infrastrukturę zdrowotną i społeczną, które przyczyniają się do rozwoju krajowego, regionalnego i lokalnego, zmniejszania nierówności w zakresie stanu zdrowia oraz przejścia z usług instytucjonalnych do usług na poziomie społeczności lokalnych</t>
  </si>
  <si>
    <t>Priorytet inwestycyjny 9b
Wspieranie rewitalizacji fizycznej, gospodarczej i społecznej ubogich społeczności na obszarach miejskich i wiejskich</t>
  </si>
  <si>
    <t>Liczba wspartych obiektów infrastruktury zlokalizowanych na
rewitalizowanych obszarach</t>
  </si>
  <si>
    <t>Liczba wspartych funduszy pożyczkowych</t>
  </si>
  <si>
    <t>Liczba przedsiębiorstw ulokowanych na zrewitalizowanych
obszarach</t>
  </si>
  <si>
    <t>Liczba projektów wspartych przy pomocy instrumentów
finansowych</t>
  </si>
  <si>
    <t>Priorytet inwestycyjny 9i
Aktywne włączenie, w tym z myślą o promowaniu równych szans oraz aktywnego uczestnictwa i zwiększaniu szans na zatrudnienie</t>
  </si>
  <si>
    <t>Liczba osób zagrożonych ubóstwem lub wykluczeniem społecznym, które uzyskały kwalifikacje po opuszczeniu programu</t>
  </si>
  <si>
    <t>Liczba osób zagrożonych ubóstwem lub wykluczeniem społecznym poszukujących pracy po opuszczeniu programu</t>
  </si>
  <si>
    <t>Liczba osób zagrożonych ubóstwem lub wykluczeniem społecznym pracujących po opuszczeniu programu (łącznie z pracującymi na własny rachunek)</t>
  </si>
  <si>
    <t>Priorytet inwestycyjny 9iv
Ułatwianie dostępu do przystępnych cenowo, trwałych oraz wysokiej jakości usług, w tym opieki zdrowotnej i usług socjalnych świadczonych w interesie ogólnym</t>
  </si>
  <si>
    <t>Liczba wspartych w programie miejsc świadczenia usług społecznych, istniejących po zakończeniu projektu</t>
  </si>
  <si>
    <t>Liczba wspartych w programie miejsc świadczenia usług zdrowotnych, istniejących po zakończeniu projektu</t>
  </si>
  <si>
    <t>Liczba osób zagrożonych ubóstwem lub wykluczeniem społecznym poszukujących pracy, uczestniczących w kształceniu lub szkoleniu, zdobywających kwalifikacje, pracujących (łącznie z prowadzącymi działalność na własny rachunek) po opuszczeniu programu</t>
  </si>
  <si>
    <t>Priorytet inwestycyjny 9v
Wspieranie przedsiębiorczości społecznej i integracji zawodowej w przedsiębiorstwach społecznych oraz ekonomii społecznej i solidarnej w celu ułatwiania dostępu do zatrudnienia</t>
  </si>
  <si>
    <t>Liczba miejsc pracy utworzonych w przedsiębiorstwach społecznych</t>
  </si>
  <si>
    <t>Priorytet inwestycyjny 10a
Inwestycje w edukację, umiejętności i uczenie się przez całe życie poprzez rozwój infrastruktury edukacyjnej i szkoleniowej</t>
  </si>
  <si>
    <t>Priorytet inwestycyjny 10i
Ograniczenie i zapobieganie przedwczesnemu kończeniu nauki szkolnej oraz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t>
  </si>
  <si>
    <t>Liczba szkół i placówek systemu oświaty wyposażonych w ramach programu w sprzęt TIK do prowadzenia zajęć edukacyjnych</t>
  </si>
  <si>
    <t>Liczba uczniów, którzy nabyli kompetencje kluczowe po opuszczeniu programu</t>
  </si>
  <si>
    <t>Liczba szkół i placówek systemu oświaty wykorzystujących sprzęt TIK do prowadzenia zajęć edukacyjnych</t>
  </si>
  <si>
    <t>Liczba nauczycieli, którzy uzyskali kwalifikacje lub nabyli kompetencje po opuszczeniu programu</t>
  </si>
  <si>
    <t>Liczba szkół w których pracownie przedmiotowe wykorzystują doposażenie do prowadzenia zajęć edukacyjnych</t>
  </si>
  <si>
    <t>Liczba uczniów objętych wsparciem stypendialnym w programie.</t>
  </si>
  <si>
    <t>Priorytet inwestycyjny 10iii
Wyrównywanie dostępu do uczenia się przez całe życie o charakterze formalnym, nieformalnym i pozaformalnym wszystkich grup wiekowych, poszerzanie wiedzy, podnoszenie umiejętności i kompetencji siły roboczej oraz promowanie elastycznych ścieżek kształcenia, w tym poprzez doradztwo zawodowe i potwierdzanie nabytych kompetencji</t>
  </si>
  <si>
    <t>Liczba osób w wieku 25 lat i więcej, które uzyskały kwalifikacje lub nabyły kompetencje po opuszczeniu programu</t>
  </si>
  <si>
    <t>Liczba osób w wieku 50 lat i więcej, które uzyskały kwalifikacje lub nabyły kompetencje po opuszczeniu programu</t>
  </si>
  <si>
    <t>Liczba osób o niskich kwalifikacjach, które uzyskały kwalifikacje lub nabyły kompetencje po opuszczeniu programu</t>
  </si>
  <si>
    <t>Priorytet inwestycyjny 10iv
Lepsze dostosowanie systemów kształcenia i szkolenia do potrzeb rynku pracy, ułatwianie przechodzenia z etapu kształcenia do etapu zatrudnienia oraz wzmacnianie systemów kształcenia i szkolenia zawodowego i ich jakości, w tym poprzez mechanizmy prognozowania umiejętności, dostosowania programów nauczania oraz tworzenia i rozwoju systemów uczenia się poprzez praktyczną naukę zawodu realizowaną w ścisłej współpracy z pracodawcami</t>
  </si>
  <si>
    <t>Liczba osób które uzyskały kwalifikacje w ramach pozaszkolnych form kształcenia</t>
  </si>
  <si>
    <t>Liczba szkół i placówek kształcenia zawodowego wykorzystujących doposażenie zakupione dzięki EFS</t>
  </si>
  <si>
    <t>Długość wyznaczonych ścieżek rowerowych</t>
  </si>
  <si>
    <t>Liczba wybudowanych obiektów „parkuj i jedź”</t>
  </si>
  <si>
    <t>Liczba wybudowanych zintegrowanych węzłów przesiadkowych</t>
  </si>
  <si>
    <t>Oś priorytetowa 1</t>
  </si>
  <si>
    <t>Oś priorytetowa 2</t>
  </si>
  <si>
    <t>Oś priorytetowa 3</t>
  </si>
  <si>
    <t>Oś priorytetowa 4</t>
  </si>
  <si>
    <t>Liczba przebudowanych urządzeń dla celów ochrony
przeciwpowodziowej</t>
  </si>
  <si>
    <t>Liczba wyremontowanych urządzeń dla celów ochrony
przeciwpowodziowej</t>
  </si>
  <si>
    <t>Oś priorytetowa 5</t>
  </si>
  <si>
    <t>Masa wycofanych z użytkowania i unieszkodliwionych wyrobów zawierających azbest</t>
  </si>
  <si>
    <t>Mg</t>
  </si>
  <si>
    <t>Oś priorytetowa 6</t>
  </si>
  <si>
    <t>Oś priorytetowa 7</t>
  </si>
  <si>
    <t>Oś priorytetowa 8</t>
  </si>
  <si>
    <t>Oś priorytetowa 12</t>
  </si>
  <si>
    <t>Oś priorytetowa 11</t>
  </si>
  <si>
    <t>Oś priorytetowa 9</t>
  </si>
  <si>
    <t>Oś priorytetowa 10</t>
  </si>
  <si>
    <r>
      <t>Wskaźnik / KEW (nazwa)</t>
    </r>
    <r>
      <rPr>
        <sz val="8"/>
        <color indexed="8"/>
        <rFont val="Calibri"/>
        <family val="2"/>
      </rPr>
      <t xml:space="preserve">
</t>
    </r>
  </si>
  <si>
    <r>
      <t>Wartość kumulatywna wskaźnika / KEW</t>
    </r>
    <r>
      <rPr>
        <vertAlign val="superscript"/>
        <sz val="8"/>
        <color indexed="8"/>
        <rFont val="Calibri"/>
        <family val="2"/>
      </rPr>
      <t>3</t>
    </r>
  </si>
  <si>
    <t>Oś priorytetowa 1 
GOSPODARKA WIEDZY</t>
  </si>
  <si>
    <t>Wskaźnik produktu 1</t>
  </si>
  <si>
    <t>EFRR</t>
  </si>
  <si>
    <t>słabiej rozwinięte</t>
  </si>
  <si>
    <t>SL 2014</t>
  </si>
  <si>
    <t>Wskaźnik finansowy</t>
  </si>
  <si>
    <t>Całkowita kwota certyfikowanych wydatków kwalifikowanych</t>
  </si>
  <si>
    <t>Oś priorytetowa 2 
CYFROWA MAŁOPOLSKA</t>
  </si>
  <si>
    <t>Oś priorytetowa 3
PRZEDSIĘBIORCZA MAŁOPOLSKA</t>
  </si>
  <si>
    <t>Oś priorytetowa 4
REGIONALNA POLITYKA ENERGETYCZNA</t>
  </si>
  <si>
    <t>WP1: Liczba jednostek wytwarzania energii elektrycznej z OZE</t>
  </si>
  <si>
    <t>KEW powiązany z WP 1</t>
  </si>
  <si>
    <t>Szacowana wartość wskaźnika produktu na podstawie podpisanych umów o dofinansowanie</t>
  </si>
  <si>
    <t>n/d</t>
  </si>
  <si>
    <t>Wskaźnik produktu 2</t>
  </si>
  <si>
    <t>WP2: Liczba jednostek wytwarzania energii cieplnej z OZE</t>
  </si>
  <si>
    <t>KEW powiązany z WP 2</t>
  </si>
  <si>
    <t>Wskaźnik produktu 3</t>
  </si>
  <si>
    <t>Wskaźnik produktu 4</t>
  </si>
  <si>
    <t>WP4: Liczba zmodernizowanych źródeł ciepła</t>
  </si>
  <si>
    <t>KEW powiązany z WP 4</t>
  </si>
  <si>
    <t>Wskaźnik produktu 5</t>
  </si>
  <si>
    <t>Długość wybudowanych/ przebudowanych sieci elektroenergetycznych</t>
  </si>
  <si>
    <t>Oś priorytetowa 5
OCHRONA ŚRODOWISKA</t>
  </si>
  <si>
    <t>WP1: Liczba wspartych oczyszczalni ścieków komunalnych</t>
  </si>
  <si>
    <t>WP2: Długość sieci kanalizacji sanitarnej</t>
  </si>
  <si>
    <t>WP3: Liczba wspartych Punktów Selektywnego Zbierania Odpadów Komunalnych</t>
  </si>
  <si>
    <t>KEW powiązany z WP 3</t>
  </si>
  <si>
    <t>Oś priorytetowa 6
DZIEDZICTWO REGIONALNE</t>
  </si>
  <si>
    <t>Oś priorytetowa 7
INFRASTRUKTURA TRANSPORTOWA</t>
  </si>
  <si>
    <t>Wskaźnik produktu</t>
  </si>
  <si>
    <t>Oś priorytetowa 8
RYNEK PRACY</t>
  </si>
  <si>
    <t>wskaźnik finansowy</t>
  </si>
  <si>
    <t>EFS</t>
  </si>
  <si>
    <t>wskaźnik produktu</t>
  </si>
  <si>
    <t>Liczba osób bezrobotnych (łącznie z długotrwale bezrobotnymi)</t>
  </si>
  <si>
    <t>Oś priorytetowa 9
REGION SPÓJNY SPOŁECZNIE</t>
  </si>
  <si>
    <t>Oś priorytetowa 10
WIEDZA I KOMPETENCJE</t>
  </si>
  <si>
    <t>Liczba uczniów objętych wsparciem w zakresie rozwijania kompetencji kluczowych w programie.</t>
  </si>
  <si>
    <t>Liczba podmiotów realizujących zadania centrum kształcenia zawodowego i ustawicznego objętych wsparciem w programie.</t>
  </si>
  <si>
    <t>Oś priorytetowa 11
REWITALIZACJA PRZESTRZENI REGIONALNEJ</t>
  </si>
  <si>
    <t>WP1: Powierzchnia obszarów objętych rewitalizacją</t>
  </si>
  <si>
    <t>Oś priorytetowa 12
INFRASTRUKTURA SPOŁECZNA</t>
  </si>
  <si>
    <t>WP1: Liczba wspartych podmiotów leczniczych</t>
  </si>
  <si>
    <t>MWe</t>
  </si>
  <si>
    <t>MWt</t>
  </si>
  <si>
    <t>tony równoważnika CO2/rok</t>
  </si>
  <si>
    <t xml:space="preserve">Długość nowo wybudowanych lub zmodernizowanych sieci elektroenergetycznych dla odnawialnych źródeł energii
</t>
  </si>
  <si>
    <t>Liczba utworzonych miejsc opieki nad dziećmi dla lat 3 / Liczba utworzonych miejsc opieki nad dziećmi w wieku do lat 3</t>
  </si>
  <si>
    <t xml:space="preserve">Okoliczność, na którą IZ RPO nie ma bezpośredniego wpływu. </t>
  </si>
  <si>
    <t>Oś Priorytetowa 12
Działanie 12.1
Poddziałanie 12.1.1</t>
  </si>
  <si>
    <t>Wyposażenie nowej siedziby Szpitala Uniwersyteckiego w Krakowie-Prokocimiu</t>
  </si>
  <si>
    <t>Uniwersytet Jagielloński - Collegium Medicum</t>
  </si>
  <si>
    <t>N</t>
  </si>
  <si>
    <t>j.w</t>
  </si>
  <si>
    <t>Działanie 1.3</t>
  </si>
  <si>
    <t>Działanie 8.1</t>
  </si>
  <si>
    <t>2  **</t>
  </si>
  <si>
    <t>Działanie 9.3</t>
  </si>
  <si>
    <t>Działanie 10.3</t>
  </si>
  <si>
    <t>Oś priorytetowa 13</t>
  </si>
  <si>
    <t>Działanie 13.1</t>
  </si>
  <si>
    <t xml:space="preserve">* Projekty, dla których podpisano umowy o dofinansowanie/decyzje o dofinansowaniu. </t>
  </si>
  <si>
    <r>
      <rPr>
        <b/>
        <sz val="10"/>
        <rFont val="Arial"/>
        <family val="2"/>
      </rPr>
      <t>Warunek ogólny nr 7 - Systemy statystyczne i wskaźniki rezultatu:</t>
    </r>
    <r>
      <rPr>
        <sz val="10"/>
        <rFont val="Arial"/>
        <family val="0"/>
      </rPr>
      <t xml:space="preserve">
</t>
    </r>
    <r>
      <rPr>
        <u val="single"/>
        <sz val="10"/>
        <rFont val="Arial"/>
        <family val="2"/>
      </rPr>
      <t>Warunek wypełniony</t>
    </r>
    <r>
      <rPr>
        <sz val="10"/>
        <rFont val="Arial"/>
        <family val="0"/>
      </rPr>
      <t xml:space="preserve">
Pismem z dnia 04.02.2016 r. służby Komisji Europejskiej potwierdziły spełnienie ogólnego warunku dostępowego 7. </t>
    </r>
    <r>
      <rPr>
        <i/>
        <sz val="10"/>
        <rFont val="Arial"/>
        <family val="2"/>
      </rPr>
      <t>Systemy statystyczne i wskaźniki rezultatu</t>
    </r>
    <r>
      <rPr>
        <sz val="10"/>
        <rFont val="Arial"/>
        <family val="0"/>
      </rPr>
      <t xml:space="preserve"> wraz z oszacowaniem wartości docelowej wskaźnika rezultatu pn. </t>
    </r>
    <r>
      <rPr>
        <i/>
        <sz val="10"/>
        <rFont val="Arial"/>
        <family val="2"/>
      </rPr>
      <t>Odsetek obywateli korzystających z e-administracji</t>
    </r>
    <r>
      <rPr>
        <sz val="10"/>
        <rFont val="Arial"/>
        <family val="0"/>
      </rPr>
      <t xml:space="preserve"> dla osi priorytetowej 2.</t>
    </r>
    <r>
      <rPr>
        <i/>
        <sz val="10"/>
        <rFont val="Arial"/>
        <family val="2"/>
      </rPr>
      <t xml:space="preserve"> Cyfrowa Małopolska</t>
    </r>
    <r>
      <rPr>
        <sz val="10"/>
        <rFont val="Arial"/>
        <family val="0"/>
      </rPr>
      <t xml:space="preserve">, w ramach RPO WM (PI 2c). </t>
    </r>
  </si>
  <si>
    <r>
      <rPr>
        <b/>
        <sz val="10"/>
        <rFont val="Arial"/>
        <family val="2"/>
      </rPr>
      <t>Warunek tematyczny nr 1.1 - Badania naukowe i innowacje:</t>
    </r>
    <r>
      <rPr>
        <sz val="10"/>
        <rFont val="Arial"/>
        <family val="2"/>
      </rPr>
      <t xml:space="preserve">
</t>
    </r>
    <r>
      <rPr>
        <u val="single"/>
        <sz val="10"/>
        <rFont val="Arial"/>
        <family val="2"/>
      </rPr>
      <t>Warunek wypełniony</t>
    </r>
    <r>
      <rPr>
        <sz val="10"/>
        <rFont val="Arial"/>
        <family val="2"/>
      </rPr>
      <t xml:space="preserve">
Pismem z dnia 25.04.2016 r. służby Komisji Europejskiej potwierdziły spełnienie tematycznego warunku dostępowego 1.1 </t>
    </r>
    <r>
      <rPr>
        <i/>
        <sz val="10"/>
        <rFont val="Arial"/>
        <family val="2"/>
      </rPr>
      <t>Badania naukowe i innowacje</t>
    </r>
    <r>
      <rPr>
        <sz val="10"/>
        <rFont val="Arial"/>
        <family val="2"/>
      </rPr>
      <t xml:space="preserve"> dla osi priorytetowej 1. </t>
    </r>
    <r>
      <rPr>
        <i/>
        <sz val="10"/>
        <rFont val="Arial"/>
        <family val="2"/>
      </rPr>
      <t>Gospodarka wiedzy,</t>
    </r>
    <r>
      <rPr>
        <sz val="10"/>
        <rFont val="Arial"/>
        <family val="2"/>
      </rPr>
      <t xml:space="preserve"> w ramach RPO WM. </t>
    </r>
  </si>
  <si>
    <t xml:space="preserve">Podręcznik kwalifikowania wydatków objętych dofinansowaniem w ramach Regionalnego Programu Operacyjnego Województwa Małopolskiego na lata 2014-2020 </t>
  </si>
  <si>
    <t>18.06.2015</t>
  </si>
  <si>
    <t>Wytyczne w zakresie zasad prowadzenia wyodrębnionej ewidencji księgowej</t>
  </si>
  <si>
    <t>22.09.2015</t>
  </si>
  <si>
    <t>19.01.2016</t>
  </si>
  <si>
    <t>Wytyczne w zakresie płatności</t>
  </si>
  <si>
    <t>12.07.2016</t>
  </si>
  <si>
    <t>Nr IXA/460/ZPO/15</t>
  </si>
  <si>
    <t>Urząd Marszałkowski Województwa Małopolskiego (UMWM)</t>
  </si>
  <si>
    <t>IZ</t>
  </si>
  <si>
    <t>Wojewódzki Urząd Pracy</t>
  </si>
  <si>
    <t>IP</t>
  </si>
  <si>
    <t>Porozumienie  w sprawie powierzenia realizacji zadań w ramach Regionalnego Programu Operacyjnego Województwa Małopolskiego na lata 2014-2020</t>
  </si>
  <si>
    <t>odstąpienie od budowy funkcjonalności na etapie wdrożeniowym 
w e-RPO, przejście w tym zakresie na SL2014</t>
  </si>
  <si>
    <t>Nr IXA/472/ZPO/15</t>
  </si>
  <si>
    <t>UMWM</t>
  </si>
  <si>
    <t xml:space="preserve">10.06.2015 (1) </t>
  </si>
  <si>
    <t xml:space="preserve">Porozumienie  w sprawie powierzenia przetwarzania danych osobowych w związku z realizacją Regionalnego Programu Operacyjnego Województwa Małopolskiego na lata 2014-2020 </t>
  </si>
  <si>
    <t>Nr IXA/459/ZPO/15</t>
  </si>
  <si>
    <t>Małopolskie Centrum Przedsiębiorczości</t>
  </si>
  <si>
    <t>Porozumienie w sprawie powierzenia realizacji zadań w ramach Regionalnego Programu Operacyjnego Województwa Małopolskiego na lata 2014-2020</t>
  </si>
  <si>
    <t>Nr IXA/473/ZPO/15</t>
  </si>
  <si>
    <t>10.06.2015 (1)</t>
  </si>
  <si>
    <t xml:space="preserve">Porozumienie w sprawie powierzenia przetwarzania danych osobowych w związku z realizacją Regionalnego Programu Operacyjnego Województwa Małopolskiego na lata 2014-2020 </t>
  </si>
  <si>
    <t>Nr IXA/487/ZPO/15</t>
  </si>
  <si>
    <t>Stowarzyszenie Metropolia Krakowska</t>
  </si>
  <si>
    <t>10.07.2015 (1)</t>
  </si>
  <si>
    <t xml:space="preserve">Nr IXA/563/ZPO/15 </t>
  </si>
  <si>
    <t>11.08.2015 (1)</t>
  </si>
  <si>
    <t xml:space="preserve">Nr IXA/741/ZPO/15 </t>
  </si>
  <si>
    <t>19.10.2015 (1)</t>
  </si>
  <si>
    <t>Porozumienie w sprawie powierzenia przetwarzania danych osobowych w ramach Centralnego Systemu Teleinformatycznego wspierającego realizację programów operacyjnych w związku z realizacją Regionalnego Programu Operacyjnego Województwa Małopolskiego 2014-2020</t>
  </si>
  <si>
    <t xml:space="preserve">Nr IXA/740/ZPO/15 </t>
  </si>
  <si>
    <t xml:space="preserve">Nr V/16/ZPO/525/16 </t>
  </si>
  <si>
    <t>30.03.2016 (1)</t>
  </si>
  <si>
    <t>10.05.2016 (1)</t>
  </si>
  <si>
    <t>Instytucja delegująca zadania
 (IZ, IP, IW)</t>
  </si>
  <si>
    <t>Instytucja przejmująca zadania
 (IP, IW)</t>
  </si>
  <si>
    <t>Data zawarcia porozumienia/ umowy (1)
 lub 
data planowanego zawarcia (2) porozumienia/ umowy</t>
  </si>
  <si>
    <t>Data zawarcia aneksu (1) 
lub 
planowanego zawarcia aneksu (2) do porozumienia / umowy</t>
  </si>
  <si>
    <t>Urząd Marszałkowski Województwa Małopolskiego</t>
  </si>
  <si>
    <t>Podręcznik Instytucji Zarządzającej RPO WM 2014-2020</t>
  </si>
  <si>
    <t>28.07.2015</t>
  </si>
  <si>
    <t>Wojewódzki Urząd Pracy w Krakowie</t>
  </si>
  <si>
    <t>Podręcznik Procedur IP RPO WM 2014-2020</t>
  </si>
  <si>
    <t>23.06.2015</t>
  </si>
  <si>
    <t>30.11.2015</t>
  </si>
  <si>
    <t>Podręcznik  IP RPO WM 2014-2020</t>
  </si>
  <si>
    <t>14.07.2015</t>
  </si>
  <si>
    <t>17.11.2015</t>
  </si>
  <si>
    <t>17.07.2015</t>
  </si>
  <si>
    <t>09.10.2015</t>
  </si>
  <si>
    <t>Dla instytucji wdrażającej - nd</t>
  </si>
  <si>
    <t>Tabela 16. POSIEDZENIA KOMITETÓW I GRUP FUNKCJONUJĄCYCH W RAMACH PROGRAMU* - Nie dotyczy bieżącego okresu sprawozdawczego</t>
  </si>
  <si>
    <t>Tabela 18. Projekty ponadregionalne realizujące cele strategii ponadregionalnych* - Nie dotyczy bieżącego okresu sprawozdawczego</t>
  </si>
  <si>
    <r>
      <t xml:space="preserve">* </t>
    </r>
    <r>
      <rPr>
        <u val="single"/>
        <sz val="9"/>
        <color indexed="8"/>
        <rFont val="Arial"/>
        <family val="2"/>
      </rPr>
      <t>Okresem sprawozdawczym jest rok budżetowy.</t>
    </r>
  </si>
  <si>
    <t>słabiej rozwinięty</t>
  </si>
  <si>
    <r>
      <t xml:space="preserve">*Okresem sprawozdawczym jest I półrocze oraz II półrocze. </t>
    </r>
    <r>
      <rPr>
        <u val="single"/>
        <sz val="10"/>
        <rFont val="Arial"/>
        <family val="2"/>
      </rPr>
      <t>Tabela nie dotyczy RPO.</t>
    </r>
  </si>
  <si>
    <r>
      <t xml:space="preserve">* Okresem sprawozdawczym jest </t>
    </r>
    <r>
      <rPr>
        <u val="single"/>
        <sz val="9"/>
        <rFont val="Arial"/>
        <family val="2"/>
      </rPr>
      <t>rok budżetowy.</t>
    </r>
  </si>
  <si>
    <t>Tabela 12. ZMIANY W DOKUMENTACH  (PO i SZOOP)*  - Nie dotyczy bieżącego okresu sprawozdawczego</t>
  </si>
  <si>
    <t>Regionalny Program Operacyjny Województwa Małopolskiego na lata 2014-2020</t>
  </si>
  <si>
    <t>Urząd Marszałkowski Województwa Małopolskiego, 
Departament Zarządzania Programami Operacyjnymi, 
Zespół ds. Monitoringu, Sprawozdawczości i Ewaluacji</t>
  </si>
  <si>
    <t>Anna Kolawa</t>
  </si>
  <si>
    <t>Tabela 11. PROGRAMY POMOCY PUBLICZNEJ* - Nie dotyczy RPO</t>
  </si>
  <si>
    <t>Poddziałanie 2.1.3</t>
  </si>
  <si>
    <t>Poddziałanie 3.1.1</t>
  </si>
  <si>
    <t>Poddziałanie 4.3.1</t>
  </si>
  <si>
    <t>Poddziałanie 4.4.1</t>
  </si>
  <si>
    <t>Poddziałanie 4.5.1</t>
  </si>
  <si>
    <t>Poddziałanie 5.2.1</t>
  </si>
  <si>
    <t>Poddziałanie 5.3.1</t>
  </si>
  <si>
    <t>Poddziałanie 6.1.5</t>
  </si>
  <si>
    <t>Poddziałanie 7.1.2</t>
  </si>
  <si>
    <t>Poddziałanie 7.2.1</t>
  </si>
  <si>
    <t>Poddziałanie 10.1.4</t>
  </si>
  <si>
    <t>Poddziałanie 10.1.5</t>
  </si>
  <si>
    <t>Poddziałanie 12.1.4</t>
  </si>
  <si>
    <t>RPMP.01.01.00-IZ.00-12-020/16</t>
  </si>
  <si>
    <t>30.06.2016</t>
  </si>
  <si>
    <t>01.2017</t>
  </si>
  <si>
    <t>RPMP.01.02.02-IP.01-12-039/16</t>
  </si>
  <si>
    <t>12.2016</t>
  </si>
  <si>
    <t>RPMP.01.02.03-IP.01-12-018/15</t>
  </si>
  <si>
    <t>23.11.2015</t>
  </si>
  <si>
    <t>22.01.2016</t>
  </si>
  <si>
    <t xml:space="preserve">24.11.2015 </t>
  </si>
  <si>
    <t>14.01.2016
16.02.2016
22.03.2016
26.04.2016
23.06.2016 (1)</t>
  </si>
  <si>
    <t>6 056 908 (2)</t>
  </si>
  <si>
    <t>RPMP.01.02.03-IP.01-12-031/16</t>
  </si>
  <si>
    <t>06.06.2016</t>
  </si>
  <si>
    <t>01.07.2016</t>
  </si>
  <si>
    <t>RPMP.02.01.01-IZ.00-12-022/15</t>
  </si>
  <si>
    <t>31.12.2015</t>
  </si>
  <si>
    <t>29.02.2016</t>
  </si>
  <si>
    <t>01.03.2016</t>
  </si>
  <si>
    <t>RPMP.02.01.02-IZ.00-12-009/16</t>
  </si>
  <si>
    <t>21.03.2016</t>
  </si>
  <si>
    <t>21.04.2016</t>
  </si>
  <si>
    <t>22.04.2016</t>
  </si>
  <si>
    <t>RPMP.02.01.04-IZ.00-12-019/16</t>
  </si>
  <si>
    <t>31.03.2016</t>
  </si>
  <si>
    <t>20.05.2016</t>
  </si>
  <si>
    <t>21.05.2016</t>
  </si>
  <si>
    <t>RPMP.03.03.01-IP.01-12-020/15</t>
  </si>
  <si>
    <t>21.12.2015</t>
  </si>
  <si>
    <t>03.02.2016</t>
  </si>
  <si>
    <t xml:space="preserve">04.02.2016 </t>
  </si>
  <si>
    <r>
      <t xml:space="preserve">28.06.2016 </t>
    </r>
    <r>
      <rPr>
        <sz val="9"/>
        <color indexed="10"/>
        <rFont val="Arial"/>
        <family val="2"/>
      </rPr>
      <t xml:space="preserve"> </t>
    </r>
  </si>
  <si>
    <t>RPMP.03.03.02-IP.01-12-008/16</t>
  </si>
  <si>
    <t>30.03.2016</t>
  </si>
  <si>
    <t>16.06.2016 (1)</t>
  </si>
  <si>
    <t>30.05.2016</t>
  </si>
  <si>
    <t>RPMP.03.04.04-IP.01-12-007/16</t>
  </si>
  <si>
    <t>29.04.2016</t>
  </si>
  <si>
    <t>30.04.2016</t>
  </si>
  <si>
    <t>RPMP.04.01.02-IZ.00-12-037/16</t>
  </si>
  <si>
    <t>17.06.2016</t>
  </si>
  <si>
    <t>11.2017</t>
  </si>
  <si>
    <t>RPMP.05.01.02-IZ.00-12-004/15</t>
  </si>
  <si>
    <t>02.11.2015</t>
  </si>
  <si>
    <t>30.12.2015</t>
  </si>
  <si>
    <t>16.06.2016</t>
  </si>
  <si>
    <t>RPMP.06.01.01-IZ.00-12-021/16</t>
  </si>
  <si>
    <t>31.05.2016</t>
  </si>
  <si>
    <t>01.06.2016</t>
  </si>
  <si>
    <t>RPMP.06.01.01-IZ.00-12-022/16</t>
  </si>
  <si>
    <t>RPMP.06.02.00-IZ.00-12-005/15</t>
  </si>
  <si>
    <t>24.08.2015</t>
  </si>
  <si>
    <t>23.10.2015</t>
  </si>
  <si>
    <t>24.10.2015</t>
  </si>
  <si>
    <t>RPMP.06.02.00-IZ.00-12-006/15</t>
  </si>
  <si>
    <t>RPMP.06.02.00-IZ.00-12-033/16</t>
  </si>
  <si>
    <t>10.2016</t>
  </si>
  <si>
    <t>RPMP.07.01.01-IZ.00-12-002/15</t>
  </si>
  <si>
    <t>29.07.2015</t>
  </si>
  <si>
    <t>31.10.2015 
(dla pierwszego złożonego projektu)</t>
  </si>
  <si>
    <t>03.2017</t>
  </si>
  <si>
    <t>RPMP.07.01.01-IZ.00-12-003/15</t>
  </si>
  <si>
    <t>RPMP.08.02.00-IP.02-12-009/15</t>
  </si>
  <si>
    <t>09.12.2015</t>
  </si>
  <si>
    <t>14.12.2015</t>
  </si>
  <si>
    <t>24.05.2016</t>
  </si>
  <si>
    <t>RPMP.08.03.01-IP.02-12-011/15</t>
  </si>
  <si>
    <t>04.01.2016 (1)</t>
  </si>
  <si>
    <t>25.01.2016</t>
  </si>
  <si>
    <t>05.02.2016</t>
  </si>
  <si>
    <t>28.06.2016</t>
  </si>
  <si>
    <t>RPMP.08.04.01-IP.02-12-040/16</t>
  </si>
  <si>
    <t>27.06.2016</t>
  </si>
  <si>
    <t xml:space="preserve">10.2016 </t>
  </si>
  <si>
    <t>RPMP.08.04.02-IP.02-12-008/15</t>
  </si>
  <si>
    <t>16.10.2015</t>
  </si>
  <si>
    <t>29.10.2015</t>
  </si>
  <si>
    <t>10.11.2015</t>
  </si>
  <si>
    <t>RPMP.08.05.00-IP.02-12-013/16</t>
  </si>
  <si>
    <t>04.04.2016</t>
  </si>
  <si>
    <t>18.04.2016</t>
  </si>
  <si>
    <t xml:space="preserve">25.04.2016 </t>
  </si>
  <si>
    <t>RPMP.09.01.01-IP.01-12-007/15</t>
  </si>
  <si>
    <t>21.09.2015</t>
  </si>
  <si>
    <t>07.10.2015</t>
  </si>
  <si>
    <t>RPMP.09.01.02-IP.01-12-010/16</t>
  </si>
  <si>
    <t>29.03.2016</t>
  </si>
  <si>
    <t>13.05.2016</t>
  </si>
  <si>
    <t>RPMP.09.02.02-IP.01-12-011/16</t>
  </si>
  <si>
    <t>13.06.2016</t>
  </si>
  <si>
    <t>RPMP.09.02.02-IP.01-12-035/16</t>
  </si>
  <si>
    <t>RPMP.09.03.00-IP.01-12-012/16</t>
  </si>
  <si>
    <t>15.04.2016</t>
  </si>
  <si>
    <t>19.04.2016</t>
  </si>
  <si>
    <t>RPMP.10.01.03-IP.01-12-032/16</t>
  </si>
  <si>
    <t>30.09.2016</t>
  </si>
  <si>
    <t>I kw. 2017</t>
  </si>
  <si>
    <t>RPMP.10.01.04-IP.01-12-021/15</t>
  </si>
  <si>
    <t>28.12.2015</t>
  </si>
  <si>
    <t>01.02.2016</t>
  </si>
  <si>
    <t>RPMP.10.01.04-IP.01-12-023/16</t>
  </si>
  <si>
    <t>RPMP.10.02.01-IP.01-12-028/16</t>
  </si>
  <si>
    <t>19.09.2016</t>
  </si>
  <si>
    <t>RPMP.10.02.02-IP.01-12-029/16</t>
  </si>
  <si>
    <t>31.10.2016</t>
  </si>
  <si>
    <t>19.06.2017</t>
  </si>
  <si>
    <t>29.12.2016</t>
  </si>
  <si>
    <t>08.07.2016</t>
  </si>
  <si>
    <t>nie dotyczy</t>
  </si>
  <si>
    <t>Problemy z funkcjonowaniem systemu SL2014 były zgłaszane na bieżąco administratorowi systemu.</t>
  </si>
  <si>
    <r>
      <t>Alokacja środków UE</t>
    </r>
    <r>
      <rPr>
        <vertAlign val="superscript"/>
        <sz val="9"/>
        <rFont val="Calibri"/>
        <family val="2"/>
      </rPr>
      <t>3</t>
    </r>
  </si>
  <si>
    <r>
      <t>Fundusz</t>
    </r>
    <r>
      <rPr>
        <vertAlign val="superscript"/>
        <sz val="9"/>
        <rFont val="Calibri"/>
        <family val="2"/>
      </rPr>
      <t>4</t>
    </r>
  </si>
  <si>
    <r>
      <t>Kategoria regionu</t>
    </r>
    <r>
      <rPr>
        <vertAlign val="superscript"/>
        <sz val="9"/>
        <rFont val="Calibri"/>
        <family val="2"/>
      </rPr>
      <t>5</t>
    </r>
    <r>
      <rPr>
        <sz val="9"/>
        <rFont val="Calibri"/>
        <family val="2"/>
      </rPr>
      <t xml:space="preserve">
</t>
    </r>
    <r>
      <rPr>
        <i/>
        <sz val="9"/>
        <rFont val="Calibri"/>
        <family val="2"/>
      </rPr>
      <t xml:space="preserve">
słabiej rozwinięty, 
lepiej rozwinięty,
przejściowy</t>
    </r>
  </si>
  <si>
    <r>
      <t>Złożone wnioski o dofinansowanie</t>
    </r>
    <r>
      <rPr>
        <vertAlign val="superscript"/>
        <sz val="9"/>
        <rFont val="Calibri"/>
        <family val="2"/>
      </rPr>
      <t>1</t>
    </r>
  </si>
  <si>
    <r>
      <t>Wydatki wykazane przez beneficjentów we wnioskach o płatność zatwierdzonych przez właściwe instytucje</t>
    </r>
    <r>
      <rPr>
        <vertAlign val="superscript"/>
        <sz val="9"/>
        <rFont val="Calibri"/>
        <family val="2"/>
      </rPr>
      <t>2</t>
    </r>
  </si>
  <si>
    <r>
      <t>wydatków ogółem</t>
    </r>
    <r>
      <rPr>
        <vertAlign val="superscript"/>
        <sz val="9"/>
        <rFont val="Calibri"/>
        <family val="2"/>
      </rPr>
      <t>6</t>
    </r>
  </si>
  <si>
    <r>
      <t>wydatki kwalifikowalne</t>
    </r>
    <r>
      <rPr>
        <vertAlign val="superscript"/>
        <sz val="9"/>
        <rFont val="Calibri"/>
        <family val="2"/>
      </rPr>
      <t>7</t>
    </r>
  </si>
  <si>
    <r>
      <t>Priorytet inwestycyjny 1a</t>
    </r>
    <r>
      <rPr>
        <b/>
        <vertAlign val="superscript"/>
        <sz val="10"/>
        <rFont val="Calibri"/>
        <family val="2"/>
      </rPr>
      <t xml:space="preserve">
 </t>
    </r>
    <r>
      <rPr>
        <b/>
        <sz val="10"/>
        <rFont val="Calibri"/>
        <family val="2"/>
      </rPr>
      <t>Udoskonalanie infrastruktury badań i innowacji i zwiększanie zdolności do osiągnięcia doskonałości w zakresie badań i innowacji oraz wspieranie ośrodków kompetencji, w szczególności tych, które leżą w interesie Europy</t>
    </r>
  </si>
  <si>
    <t>Komentarz do realizacji Priorytetu Inwestycyjnego 1a</t>
  </si>
  <si>
    <r>
      <t>Priorytet inwestycyjny 1b</t>
    </r>
    <r>
      <rPr>
        <b/>
        <sz val="10"/>
        <rFont val="Calibri"/>
        <family val="2"/>
      </rPr>
      <t xml:space="preserve">
 Promowanie inwestycji przedsiębiorstw w badania i innowacje, rozwijanie powiązań i synergii między przedsiębiorstwami, ośrodkami badawczo-rozwojowymi i sektorem szkolnictwa wyższego, w szczególności promowanie inwestycji w zakresie rozwoju produktów i usług, transferu technologii, innowacji społecznych, ekoinnowacji, zastosowań w dziedzinie usług publicznych, tworzenia sieci, pobudzania popytu, klastrów i otwartych innowacji poprzez inteligentną specjalizację, oraz wspieranie badań technologicznych i stosowanych, linii pilotażowych, działań w zakresie wczesnej walidacji produktów, zaawansowanych zdolności produkcyjnych i pierwszej produkcji, w szczególności w dziedzinie kluczowych technologii wspomagających, oraz rozpowszechnianie technologii o ogólnym przeznaczeniu</t>
    </r>
  </si>
  <si>
    <t xml:space="preserve">Komentarz do realizacji Priorytetu Inwestycyjnego 1b </t>
  </si>
  <si>
    <r>
      <t>Priorytet inwestycyjny 2c</t>
    </r>
    <r>
      <rPr>
        <b/>
        <vertAlign val="superscript"/>
        <sz val="10"/>
        <rFont val="Calibri"/>
        <family val="2"/>
      </rPr>
      <t xml:space="preserve">
</t>
    </r>
    <r>
      <rPr>
        <b/>
        <sz val="10"/>
        <rFont val="Calibri"/>
        <family val="2"/>
      </rPr>
      <t xml:space="preserve"> Wzmocnienie zastosowań TIK dla e-administracji, e- uczenia się, e-włączenia społecznego, e-kultury i e-zdrowia</t>
    </r>
  </si>
  <si>
    <t>Komentarz do realizacji Priorytetu Inwestycyjnego 2c</t>
  </si>
  <si>
    <r>
      <t>Priorytet inwestycyjny 3a</t>
    </r>
    <r>
      <rPr>
        <b/>
        <sz val="10"/>
        <rFont val="Calibri"/>
        <family val="2"/>
      </rPr>
      <t xml:space="preserve">
Promowanie przedsiębiorczości, w szczególności poprzez ułatwienie gospodarczego wykorzystania nowych pomysłów oraz sprzyjanie tworzeniu nowych firm, w tym również poprzez inkubatory przedsiębiorczości</t>
    </r>
  </si>
  <si>
    <t>Komentarz do realizacji Priorytetu Inwestycyjnego 3a</t>
  </si>
  <si>
    <r>
      <t>Priorytet inwestycyjny 3b</t>
    </r>
    <r>
      <rPr>
        <b/>
        <vertAlign val="superscript"/>
        <sz val="10"/>
        <rFont val="Calibri"/>
        <family val="2"/>
      </rPr>
      <t xml:space="preserve">
</t>
    </r>
    <r>
      <rPr>
        <b/>
        <sz val="10"/>
        <rFont val="Calibri"/>
        <family val="2"/>
      </rPr>
      <t xml:space="preserve"> Opracowywanie i wdrażanie nowych modeli biznesowych dla MŚP, w szczególności w celu umiędzynarodowienia</t>
    </r>
  </si>
  <si>
    <t>Komentarz do realizacji Priorytetu Inwestycyjnego 3b</t>
  </si>
  <si>
    <r>
      <t>Priorytet inwestycyjny 3c</t>
    </r>
    <r>
      <rPr>
        <b/>
        <sz val="10"/>
        <rFont val="Calibri"/>
        <family val="2"/>
      </rPr>
      <t xml:space="preserve">
Wspieranie tworzenia i poszerzania zaawansowanych zdolności w zakresie rozwoju produktów i usług</t>
    </r>
  </si>
  <si>
    <t>Komentarz do realizacji Priorytetu Inwestycyjnego 3c</t>
  </si>
  <si>
    <r>
      <t>Priorytet inwestycyjny 4a</t>
    </r>
    <r>
      <rPr>
        <b/>
        <vertAlign val="superscript"/>
        <sz val="10"/>
        <rFont val="Calibri"/>
        <family val="2"/>
      </rPr>
      <t xml:space="preserve">
</t>
    </r>
    <r>
      <rPr>
        <b/>
        <sz val="10"/>
        <rFont val="Calibri"/>
        <family val="2"/>
      </rPr>
      <t>Wspieranie wytwarzania i dystrybucji energii pochodzącej ze źródeł odnawialnych</t>
    </r>
  </si>
  <si>
    <t>Komentarz do realizacji Priorytetu Inwestycyjnego 4a</t>
  </si>
  <si>
    <r>
      <t>Priorytet inwestycyjny 4b</t>
    </r>
    <r>
      <rPr>
        <b/>
        <vertAlign val="superscript"/>
        <sz val="10"/>
        <rFont val="Calibri"/>
        <family val="2"/>
      </rPr>
      <t xml:space="preserve">
</t>
    </r>
    <r>
      <rPr>
        <b/>
        <sz val="10"/>
        <rFont val="Calibri"/>
        <family val="2"/>
      </rPr>
      <t xml:space="preserve"> Promowanie efektywności energetycznej i wykorzystywania odnawialnych źródeł energii w przedsiębiorstwach</t>
    </r>
  </si>
  <si>
    <t>Komentarz do realizacji Priorytetu Inwestycyjnego 4b</t>
  </si>
  <si>
    <r>
      <t>Priorytet inwestycyjny 4c</t>
    </r>
    <r>
      <rPr>
        <b/>
        <vertAlign val="superscript"/>
        <sz val="10"/>
        <rFont val="Calibri"/>
        <family val="2"/>
      </rPr>
      <t xml:space="preserve">
</t>
    </r>
    <r>
      <rPr>
        <b/>
        <sz val="10"/>
        <rFont val="Calibri"/>
        <family val="2"/>
      </rPr>
      <t>Wspieranie efektywności energetycznej, inteligentnego zarządzania energią i wykorzystania odnawialnych źródeł energii w infrastrukturze publicznej, w tym w budynkach publicznych i w sektorze mieszkaniowym</t>
    </r>
  </si>
  <si>
    <t>Komentarz do realizacji Priorytetu Inwestycyjnego 4c</t>
  </si>
  <si>
    <r>
      <t>Priorytet inwestycyjny 4e</t>
    </r>
    <r>
      <rPr>
        <b/>
        <vertAlign val="superscript"/>
        <sz val="10"/>
        <rFont val="Calibri"/>
        <family val="2"/>
      </rPr>
      <t xml:space="preserve">
</t>
    </r>
    <r>
      <rPr>
        <b/>
        <sz val="10"/>
        <rFont val="Calibri"/>
        <family val="2"/>
      </rPr>
      <t>Promowanie strategii niskoemisyjnych dla wszystkich rodzajów terytoriów, w szczególności dla obszarów miejskich, w tym wspieranie zrównoważonej multimodalnej mobilności miejskiej i działań adaptacyjnych mających oddziaływanie łagodzące na zmiany klimatu</t>
    </r>
  </si>
  <si>
    <t>Słabiej rozwinięty</t>
  </si>
  <si>
    <t>Komentarz do realizacji Priorytetu Inwestycyjnego 4e</t>
  </si>
  <si>
    <r>
      <t>Priorytet inwestycyjny 5b</t>
    </r>
    <r>
      <rPr>
        <b/>
        <vertAlign val="superscript"/>
        <sz val="10"/>
        <rFont val="Calibri"/>
        <family val="2"/>
      </rPr>
      <t xml:space="preserve">
</t>
    </r>
    <r>
      <rPr>
        <b/>
        <sz val="10"/>
        <rFont val="Calibri"/>
        <family val="2"/>
      </rPr>
      <t>Wspieranie inwestycji ukierunkowanych na konkretne rodzaje zagrożeń przy jednoczesnym zwiększeniu odporności na klęski i katastrofy i rozwijaniu systemów zarządzania klęskami i katastrofami</t>
    </r>
  </si>
  <si>
    <t>Komentarz do realizacji Priorytetu Inwestycyjnego 5b</t>
  </si>
  <si>
    <r>
      <t>Priorytet inwestycyjny 6a</t>
    </r>
    <r>
      <rPr>
        <b/>
        <vertAlign val="superscript"/>
        <sz val="10"/>
        <rFont val="Calibri"/>
        <family val="2"/>
      </rPr>
      <t xml:space="preserve">
</t>
    </r>
    <r>
      <rPr>
        <b/>
        <sz val="10"/>
        <rFont val="Calibri"/>
        <family val="2"/>
      </rPr>
      <t>Inwestowanie w sektor gospodarki odpadami celem wypełnienia zobowiązań określonych w dorobku prawnym Unii w zakresie środowiska oraz zaspokojenia wykraczających poza te zobowiązania potrzeb inwestycyjnych określonych przez państwa członkowskie</t>
    </r>
  </si>
  <si>
    <t>Komentarz do realizacji Priorytetu Inwestycyjnego 6a</t>
  </si>
  <si>
    <r>
      <t>Priorytet inwestycyjny 6b</t>
    </r>
    <r>
      <rPr>
        <b/>
        <vertAlign val="superscript"/>
        <sz val="10"/>
        <rFont val="Calibri"/>
        <family val="2"/>
      </rPr>
      <t xml:space="preserve">
</t>
    </r>
    <r>
      <rPr>
        <b/>
        <sz val="10"/>
        <rFont val="Calibri"/>
        <family val="2"/>
      </rPr>
      <t>Inwestowanie w sektor gospodarki wodnej celem wypełnienia zobowiązań określonych w dorobku prawnym Unii w zakresie środowiska oraz zaspokojenia wykraczających poza te zobowiązania potrzeb inwestycyjnych, określonych przez państwa członkowskie</t>
    </r>
  </si>
  <si>
    <t>Komentarz do realizacji Priorytetu Inwestycyjnego 6b</t>
  </si>
  <si>
    <r>
      <t>Priorytet inwestycyjny 6c</t>
    </r>
    <r>
      <rPr>
        <b/>
        <vertAlign val="superscript"/>
        <sz val="10"/>
        <rFont val="Calibri"/>
        <family val="2"/>
      </rPr>
      <t xml:space="preserve">
</t>
    </r>
    <r>
      <rPr>
        <b/>
        <sz val="10"/>
        <rFont val="Calibri"/>
        <family val="2"/>
      </rPr>
      <t>Zachowanie, ochrona, promowanie i rozwój dziedzictwa naturalnego i kulturowego</t>
    </r>
  </si>
  <si>
    <t>Komentarz do realizacji Priorytetu Inwestycyjnego 6c</t>
  </si>
  <si>
    <r>
      <t>Priorytet inwestycyjny 6d</t>
    </r>
    <r>
      <rPr>
        <b/>
        <vertAlign val="superscript"/>
        <sz val="10"/>
        <rFont val="Calibri"/>
        <family val="2"/>
      </rPr>
      <t xml:space="preserve">
</t>
    </r>
    <r>
      <rPr>
        <b/>
        <sz val="10"/>
        <rFont val="Calibri"/>
        <family val="2"/>
      </rPr>
      <t>Ochrona i przywrócenie różnorodności biologicznej, ochrona i rekultywacja gleby oraz wspieranie usług ekosystemowych, także poprzez program „Natura 2000” i zieloną infrastrukturę</t>
    </r>
  </si>
  <si>
    <t>Komentarz do realizacji Priorytetu Inwestycyjnego 6d</t>
  </si>
  <si>
    <r>
      <t>Priorytet inwestycyjny 6e</t>
    </r>
    <r>
      <rPr>
        <b/>
        <vertAlign val="superscript"/>
        <sz val="10"/>
        <rFont val="Calibri"/>
        <family val="2"/>
      </rPr>
      <t xml:space="preserve">
</t>
    </r>
    <r>
      <rPr>
        <b/>
        <sz val="10"/>
        <rFont val="Calibri"/>
        <family val="2"/>
      </rPr>
      <t>Podejmowanie przedsięwzięć mających na celu poprawę stanu jakości środowiska miejskiego, rewitalizację miast, rekultywację i dekontaminację terenów poprzemysłowych (w tym terenów powojskowych), zmniejszenie zanieczyszczenia powietrza oraz propagowania działań służących zmniejszaniu hałasu</t>
    </r>
  </si>
  <si>
    <t>Komentarz do realizacji Priorytetu Inwestycyjnego 6e</t>
  </si>
  <si>
    <r>
      <t>Priorytet inwestycyjny 7b</t>
    </r>
    <r>
      <rPr>
        <b/>
        <vertAlign val="superscript"/>
        <sz val="10"/>
        <rFont val="Calibri"/>
        <family val="2"/>
      </rPr>
      <t xml:space="preserve">
</t>
    </r>
    <r>
      <rPr>
        <b/>
        <sz val="10"/>
        <rFont val="Calibri"/>
        <family val="2"/>
      </rPr>
      <t>Zwiększanie mobilności regionalnej poprzez łączenie węzłów drugorzędnych i trzeciorzędnych z infrastrukturą TEN-T, w tym z węzłami multimodalnymi</t>
    </r>
  </si>
  <si>
    <t>Komentarz do realizacji Priorytetu Inwestycyjnego 7b</t>
  </si>
  <si>
    <r>
      <t>Priorytet inwestycyjny 7d</t>
    </r>
    <r>
      <rPr>
        <b/>
        <vertAlign val="superscript"/>
        <sz val="10"/>
        <rFont val="Calibri"/>
        <family val="2"/>
      </rPr>
      <t xml:space="preserve">
</t>
    </r>
    <r>
      <rPr>
        <b/>
        <sz val="10"/>
        <rFont val="Calibri"/>
        <family val="2"/>
      </rPr>
      <t>Rozwój i rehabilitacja kompleksowych, wysokiej jakości i interoperacyjnych systemów transportu kolejowego oraz propagowanie działań służących zmniejszaniu hałasu</t>
    </r>
  </si>
  <si>
    <t>Komentarz do realizacji Priorytetu Inwestycyjnego 7d</t>
  </si>
  <si>
    <r>
      <t>Priorytet inwestycyjny 8b</t>
    </r>
    <r>
      <rPr>
        <b/>
        <vertAlign val="superscript"/>
        <sz val="10"/>
        <rFont val="Calibri"/>
        <family val="2"/>
      </rPr>
      <t xml:space="preserve">
</t>
    </r>
    <r>
      <rPr>
        <b/>
        <sz val="10"/>
        <rFont val="Calibri"/>
        <family val="2"/>
      </rPr>
      <t>Wspieranie wzrostu gospodarczego sprzyjającego zatrudnieniu poprzez rozwój potencjału endogenicznego jako elementu strategii terytorialnej dla określonych obszarów, w tym poprzez przekształcanie upadających regionów przemysłowych i zwiększenie dostępu do określonych zasobów naturalnych i kulturalnych oraz ich rozwój</t>
    </r>
  </si>
  <si>
    <t>Komentarz do realizacji Priorytetu Inwestycyjnego 8b</t>
  </si>
  <si>
    <t>Komentarz do realizacji Priorytetu Inwestycyjnego 8i</t>
  </si>
  <si>
    <t>Komentarz do realizacji Priorytetu Inwestycyjnego 8iii</t>
  </si>
  <si>
    <t>Komentarz do realizacji Priorytetu Inwestycyjnego 8iv</t>
  </si>
  <si>
    <t>Komentarz do realizacji Priorytetu Inwestycyjnego 8v</t>
  </si>
  <si>
    <t>Komentarz do realizacji Priorytetu Inwestycyjnego 8vi</t>
  </si>
  <si>
    <r>
      <t>Priorytet inwestycyjny 9a</t>
    </r>
    <r>
      <rPr>
        <b/>
        <vertAlign val="superscript"/>
        <sz val="10"/>
        <rFont val="Calibri"/>
        <family val="2"/>
      </rPr>
      <t xml:space="preserve">
</t>
    </r>
    <r>
      <rPr>
        <b/>
        <sz val="10"/>
        <rFont val="Calibri"/>
        <family val="2"/>
      </rPr>
      <t>Inwestycje w infrastrukturę zdrowotną i społeczną, które przyczyniają się do rozwoju krajowego, regionalnego i lokalnego, zmniejszania nierówności w zakresie stanu zdrowia oraz przejścia z usług instytucjonalnych do usług na poziomie społeczności lokalnych</t>
    </r>
  </si>
  <si>
    <t>Komentarz do realizacji Priorytetu Inwestycyjnego 9a</t>
  </si>
  <si>
    <r>
      <t>Priorytet inwestycyjny 9b</t>
    </r>
    <r>
      <rPr>
        <b/>
        <vertAlign val="superscript"/>
        <sz val="10"/>
        <rFont val="Calibri"/>
        <family val="2"/>
      </rPr>
      <t xml:space="preserve">
</t>
    </r>
    <r>
      <rPr>
        <b/>
        <sz val="10"/>
        <rFont val="Calibri"/>
        <family val="2"/>
      </rPr>
      <t>Wspieranie rewitalizacji fizycznej, gospodarczej i społecznej ubogich społeczności na obszarach miejskich i wiejskich</t>
    </r>
  </si>
  <si>
    <t>Komentarz do realizacji Priorytetu Inwestycyjnego 9b</t>
  </si>
  <si>
    <r>
      <t>Priorytet inwestycyjny 9i</t>
    </r>
    <r>
      <rPr>
        <b/>
        <vertAlign val="superscript"/>
        <sz val="10"/>
        <rFont val="Calibri"/>
        <family val="2"/>
      </rPr>
      <t xml:space="preserve">
</t>
    </r>
    <r>
      <rPr>
        <b/>
        <sz val="10"/>
        <rFont val="Calibri"/>
        <family val="2"/>
      </rPr>
      <t>Aktywne włączenie, w tym z myślą o promowaniu równych szans oraz aktywnego uczestnictwa i zwiększaniu szans na zatrudnienie</t>
    </r>
  </si>
  <si>
    <t>Komentarz do realizacji Priorytetu Inwestycyjnego 9i</t>
  </si>
  <si>
    <r>
      <t>Priorytet inwestycyjny 9iv</t>
    </r>
    <r>
      <rPr>
        <b/>
        <vertAlign val="superscript"/>
        <sz val="10"/>
        <rFont val="Calibri"/>
        <family val="2"/>
      </rPr>
      <t xml:space="preserve">
</t>
    </r>
    <r>
      <rPr>
        <b/>
        <sz val="10"/>
        <rFont val="Calibri"/>
        <family val="2"/>
      </rPr>
      <t>Ułatwianie dostępu do przystępnych cenowo, trwałych oraz wysokiej jakości usług, w tym opieki zdrowotnej i usług socjalnych świadczonych w interesie ogólnym</t>
    </r>
  </si>
  <si>
    <t>Komentarz do realizacji Priorytetu Inwestycyjnego 9iv</t>
  </si>
  <si>
    <r>
      <t>Priorytet inwestycyjny 9v</t>
    </r>
    <r>
      <rPr>
        <b/>
        <vertAlign val="superscript"/>
        <sz val="10"/>
        <rFont val="Calibri"/>
        <family val="2"/>
      </rPr>
      <t xml:space="preserve">
</t>
    </r>
    <r>
      <rPr>
        <b/>
        <sz val="10"/>
        <rFont val="Calibri"/>
        <family val="2"/>
      </rPr>
      <t>Wspieranie przedsiębiorczości społecznej i integracji zawodowej w przedsiębiorstwach społecznych oraz ekonomii społecznej i solidarnej w celu ułatwiania dostępu do zatrudnienia</t>
    </r>
  </si>
  <si>
    <t>Komentarz do realizacji Priorytetu Inwestycyjnego 9v</t>
  </si>
  <si>
    <r>
      <t>Priorytet inwestycyjny 10a</t>
    </r>
    <r>
      <rPr>
        <b/>
        <vertAlign val="superscript"/>
        <sz val="10"/>
        <rFont val="Calibri"/>
        <family val="2"/>
      </rPr>
      <t xml:space="preserve">
</t>
    </r>
    <r>
      <rPr>
        <b/>
        <sz val="10"/>
        <rFont val="Calibri"/>
        <family val="2"/>
      </rPr>
      <t>Inwestycje w edukację, umiejętności i uczenie się przez całe życie poprzez rozwój infrastruktury edukacyjnej i szkoleniowej</t>
    </r>
  </si>
  <si>
    <t>Komentarz do realizacji Priorytetu Inwestycyjnego 10a</t>
  </si>
  <si>
    <r>
      <t>Priorytet inwestycyjny 10i</t>
    </r>
    <r>
      <rPr>
        <b/>
        <vertAlign val="superscript"/>
        <sz val="10"/>
        <rFont val="Calibri"/>
        <family val="2"/>
      </rPr>
      <t xml:space="preserve">
</t>
    </r>
    <r>
      <rPr>
        <b/>
        <sz val="10"/>
        <rFont val="Calibri"/>
        <family val="2"/>
      </rPr>
      <t>Ograniczenie i zapobieganie przedwczesnemu kończeniu nauki szkolnej oraz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t>
    </r>
  </si>
  <si>
    <t>Komentarz do realizacji Priorytetu Inwestycyjnego 10i</t>
  </si>
  <si>
    <r>
      <t>Priorytet inwestycyjny 10iii</t>
    </r>
    <r>
      <rPr>
        <b/>
        <vertAlign val="superscript"/>
        <sz val="10"/>
        <rFont val="Calibri"/>
        <family val="2"/>
      </rPr>
      <t xml:space="preserve">
</t>
    </r>
    <r>
      <rPr>
        <b/>
        <sz val="10"/>
        <rFont val="Calibri"/>
        <family val="2"/>
      </rPr>
      <t>Wyrównywanie dostępu do uczenia się przez całe życie o charakterze formalnym, nieformalnym i pozaformalnym wszystkich grup wiekowych, poszerzanie wiedzy, podnoszenie umiejętności i kompetencji siły roboczej oraz promowanie elastycznych ścieżek kształcenia, w tym poprzez doradztwo zawodowe i potwierdzanie nabytych kompetencji</t>
    </r>
  </si>
  <si>
    <t>Komentarz do realizacji Priorytetu Inwestycyjnego 10iii</t>
  </si>
  <si>
    <r>
      <t>Priorytet inwestycyjny 10iv</t>
    </r>
    <r>
      <rPr>
        <b/>
        <vertAlign val="superscript"/>
        <sz val="10"/>
        <rFont val="Calibri"/>
        <family val="2"/>
      </rPr>
      <t xml:space="preserve">
</t>
    </r>
    <r>
      <rPr>
        <b/>
        <sz val="10"/>
        <rFont val="Calibri"/>
        <family val="2"/>
      </rPr>
      <t>Lepsze dostosowanie systemów kształcenia i szkolenia do potrzeb rynku pracy, ułatwianie przechodzenia z etapu kształcenia do etapu zatrudnienia oraz wzmacnianie systemów kształcenia i szkolenia zawodowego i ich jakości, w tym poprzez mechanizmy prognozowania umiejętności, dostosowania programów nauczania oraz tworzenia i rozwoju systemów uczenia się poprzez praktyczną naukę zawodu realizowaną w ścisłej współpracy z pracodawcami</t>
    </r>
  </si>
  <si>
    <t>Komentarz do realizacji Priorytetu Inwestycyjnego 10iv</t>
  </si>
  <si>
    <r>
      <t>Ogółem dla PT</t>
    </r>
    <r>
      <rPr>
        <vertAlign val="superscript"/>
        <sz val="9"/>
        <rFont val="Calibri"/>
        <family val="2"/>
      </rPr>
      <t>10</t>
    </r>
  </si>
  <si>
    <t>Ogółem dla osi priorytetowej 3</t>
  </si>
  <si>
    <t>Ogółem dla osi priorytetowej 4</t>
  </si>
  <si>
    <t>Ogółem dla osi priorytetowej 5</t>
  </si>
  <si>
    <t>Ogółem dla osi priorytetowej 6</t>
  </si>
  <si>
    <t>Ogółem dla osi priorytetowej 7</t>
  </si>
  <si>
    <t>Ogółem dla osi priorytetowej 8</t>
  </si>
  <si>
    <t>Ogółem dla osi priorytetowej 9</t>
  </si>
  <si>
    <t>Ogółem dla osi priorytetowej 10</t>
  </si>
  <si>
    <t>Ogółem dla osi priorytetowej 11</t>
  </si>
  <si>
    <t>Ogółem dla osi priorytetowej 12</t>
  </si>
  <si>
    <r>
      <t xml:space="preserve">Ogółem dla osi priorytetowej 13 </t>
    </r>
    <r>
      <rPr>
        <i/>
        <sz val="9"/>
        <rFont val="Calibri"/>
        <family val="2"/>
      </rPr>
      <t xml:space="preserve">Pomoc techniczna </t>
    </r>
  </si>
  <si>
    <r>
      <t xml:space="preserve">Kategoria regionu
</t>
    </r>
    <r>
      <rPr>
        <b/>
        <i/>
        <sz val="9"/>
        <color indexed="8"/>
        <rFont val="Calibri"/>
        <family val="2"/>
      </rPr>
      <t>słabiej rozwinięty, 
lepiej rozwinięty,
przejściowy</t>
    </r>
  </si>
  <si>
    <r>
      <t>Wartość kumulatywna</t>
    </r>
    <r>
      <rPr>
        <b/>
        <vertAlign val="superscript"/>
        <sz val="9"/>
        <color indexed="8"/>
        <rFont val="Calibri"/>
        <family val="2"/>
      </rPr>
      <t>3</t>
    </r>
  </si>
  <si>
    <t>Priorytet inwestycyjny 8i*
Dostęp do zatrudnienia dla osób poszukujących pracy i osób biernych zawodowo, w tym długotrwale bezrobotnych oraz oddalonych od rynku pracy, także poprzez lokalne inicjatywy na rzecz zatrudnienia oraz wspieranie mobilności pracowników</t>
  </si>
  <si>
    <t>* Dane  w zakresie  szacowanej realizacji wskaźników zostały przedstawone na podstawie danych zawartych w SL tj. na podstawie 68 umów.</t>
  </si>
  <si>
    <r>
      <t>Szacowana realizacja</t>
    </r>
    <r>
      <rPr>
        <i/>
        <vertAlign val="superscript"/>
        <sz val="9"/>
        <color indexed="8"/>
        <rFont val="Calibri"/>
        <family val="2"/>
      </rPr>
      <t>4</t>
    </r>
  </si>
  <si>
    <r>
      <t>Realizacja</t>
    </r>
    <r>
      <rPr>
        <i/>
        <vertAlign val="superscript"/>
        <sz val="9"/>
        <color indexed="8"/>
        <rFont val="Calibri"/>
        <family val="2"/>
      </rPr>
      <t>5</t>
    </r>
  </si>
  <si>
    <r>
      <t xml:space="preserve">Kategoria regionu
</t>
    </r>
    <r>
      <rPr>
        <b/>
        <sz val="7"/>
        <color indexed="8"/>
        <rFont val="Calibri"/>
        <family val="2"/>
      </rPr>
      <t xml:space="preserve">
</t>
    </r>
    <r>
      <rPr>
        <b/>
        <i/>
        <sz val="7"/>
        <color indexed="8"/>
        <rFont val="Calibri"/>
        <family val="2"/>
      </rPr>
      <t>słabiej rozwinięty, 
lepiej rozwinięty,
przejściowy</t>
    </r>
  </si>
  <si>
    <r>
      <t>Wartość kumulatywna</t>
    </r>
    <r>
      <rPr>
        <b/>
        <vertAlign val="superscript"/>
        <sz val="8"/>
        <color indexed="8"/>
        <rFont val="Calibri"/>
        <family val="2"/>
      </rPr>
      <t>2</t>
    </r>
  </si>
  <si>
    <t>03.06.2015 (1)</t>
  </si>
  <si>
    <t>planowany termin:
I kwartał 2017</t>
  </si>
  <si>
    <t>EFRR/EFS</t>
  </si>
  <si>
    <r>
      <rPr>
        <b/>
        <sz val="9"/>
        <rFont val="Arial"/>
        <family val="2"/>
      </rPr>
      <t>Problem z eksportem danych do SL2014</t>
    </r>
    <r>
      <rPr>
        <sz val="9"/>
        <rFont val="Arial"/>
        <family val="2"/>
      </rPr>
      <t xml:space="preserve">
Problemy z eksportem danych z systemu eRPO do systemu SL2014.</t>
    </r>
  </si>
  <si>
    <t xml:space="preserve">Dotychczasowe doświadczenia z prac integracyjnych dla naborów, wniosków o dofinansowanie i umów pokazują, że występują liczne problemy tak po stronie LSI jak i po stronie CST. Największym problemem na jaki dotychczas napotkali pracownicy IZ RPO WM jest brak specyfikacji szczegółowych wymogów technicznych i merytorycznych po stronie CST. Przedstawione przez MR Instytucjom Zarządzającym schematy xml oraz słowniki należy uznać za niewystarczające. IZ nadal nie posiadają pełnych informacji nt. wszystkich walidacji występujących w CST. Występowanie nieznanych IZ walidacji w CST wielokrotnie uniemożliwiło automatyczne przesłanie danych z LSI. Po otrzymaniu zwrotnej odpowiedzi o nieskutecznym wysłaniu danych pracownicy IZ zmuszeni są do czasochłonnego sprawdzania metodą prób i błędów jakie dane zostały negatywnie zwalidowane. Powyższe może prowadzić do konieczności ręcznego uzupełniania danych w systemie centralnym.
Problem ten występuje w większości Instytucji Zarządzających. Jedynie dwa Województwa na razie poradziły sobie z tym problemem.
</t>
  </si>
  <si>
    <t>Rozpoczęcie szeroko zakrojonego dialogu technicznego z IK i wykonawcą systemu.</t>
  </si>
  <si>
    <t>wskaźniki do ram wykonania</t>
  </si>
  <si>
    <t>wskaźniki agregujące</t>
  </si>
  <si>
    <t>Legenda</t>
  </si>
  <si>
    <t>30/09/2016</t>
  </si>
  <si>
    <t>Tabela 4a. TYPY INTERWENCJI OBARCZONE ISTOTNYM RYZYKIEM NIEPOWODZENIA, KTÓRE DOTYCZĄ RAM WYKONANIA*
- Nie dotyczy bieżącego okresu sprawozdawczego</t>
  </si>
  <si>
    <t>Tabela 19. Informacje nt. programów rewitalizacji w ramach Regionalnego Programu Operacyjnego (1) - Nie dotyczy bieżącego okresu sprawozdawczego</t>
  </si>
  <si>
    <r>
      <rPr>
        <b/>
        <sz val="10"/>
        <rFont val="Arial"/>
        <family val="2"/>
      </rPr>
      <t>Warunek tematyczny nr 6.2 - Gospodarka odpadami:</t>
    </r>
    <r>
      <rPr>
        <sz val="10"/>
        <rFont val="Arial"/>
        <family val="2"/>
      </rPr>
      <t xml:space="preserve">
Plan działań na rzecz spełnienia warunku 6.2, ujęty w RPO WM 2014-2020, zakłada, że aktualizacja wojewódzkich planów gospodarki odpadami wraz z opracowaniem planów inwestycyjnych w zakresie gospodarki odpadami komunalnymi zrealizowany zostanie do IV kw. 2016 r.
Sejmik Województwa Małopolskiego planował przyjęcie aktualizacji Planu Gospodarki Odpadami Województwa Małopolskiego (PGOWM)  wraz z Planem Inwestycyjnym (PI) w ustawowym terminie, tj. do 30 czerwca 2016 r. Z uwagi na opóźnienia w pracach nad aktualizacją Krajowego Planu Gospodarki Odpadami (KPGO), z którym PGOWM powinien być spójny, zakładany pierwotnie termin ulegnie przesunięciu. Zamknięcie prac nad PGOWM możliwe będzie najwcześniej za minimum 17 tygodni od przyjęcia KPGO – termin ten wynika m.in. z faktu, iż zgodnie z ustawą             o odpadach projekt dokumentu musi zostać poddany opiniowaniu przez organy wykonawcze gmin oraz związków międzygminnych (1 miesiąc), po których poddany jest opiniowaniu i uzgadnianiu przez Ministra Środowiska.
W związku z przyjęciem przez Radę Ministrów w dniu 1 lipca 2016 r. KPGO 2022, będącego aktualizacją  KPGO 2014, możliwe stało się sfinalizowanie prac nad projektem PGOWM na lata 2016-2022, tj. przyjęcie jego projektu wraz             z prognozą oddziaływania na środowisko przez Zarząd Województwa Małopolskiego i skierowanie do konsultacji społecznych. Po weryfikacji zgłoszonych uwag projekty WPGO zostanie przekazany celem zaopiniowania i uzgodnienia do Ministerstwa Środowiska – planowany termin przekazania 26-28.10.2016 roku. Ministerstwo Środowiska ustawowo ma miesiąc na wydanie opinii i uzgodnienia. Po zakończeniu konsultacji i wprowadzania uwag MŚ projekt WPGO zostanie przekazany do Komisji Europejskiej.</t>
    </r>
  </si>
  <si>
    <r>
      <rPr>
        <b/>
        <sz val="10"/>
        <rFont val="Arial"/>
        <family val="2"/>
      </rPr>
      <t>Warunki tematyczne nr 7.1 i 7.2 - Transport:</t>
    </r>
    <r>
      <rPr>
        <sz val="10"/>
        <rFont val="Arial"/>
        <family val="2"/>
      </rPr>
      <t xml:space="preserve">
</t>
    </r>
    <r>
      <rPr>
        <u val="single"/>
        <sz val="10"/>
        <rFont val="Arial"/>
        <family val="2"/>
      </rPr>
      <t>Warunek wypełniony.</t>
    </r>
    <r>
      <rPr>
        <sz val="10"/>
        <rFont val="Arial"/>
        <family val="2"/>
      </rPr>
      <t xml:space="preserve">
Pismem z dnia 09.09.2016 r. służby Komisji Europejskiej potwierdziły spełnienie tematycznych warunków dostępowych  7.1 Transport  oraz 7.2 Kolej dla osi priorytetowej 7.</t>
    </r>
    <r>
      <rPr>
        <i/>
        <sz val="10"/>
        <rFont val="Arial"/>
        <family val="2"/>
      </rPr>
      <t xml:space="preserve"> Infrastruktura transportowa</t>
    </r>
    <r>
      <rPr>
        <sz val="10"/>
        <rFont val="Arial"/>
        <family val="2"/>
      </rPr>
      <t>, w ramach RPO WM. 
Następnie Uchwałą Nr 1462/16 z dn. 04.10.2016 r. Zarząd Województwa Małopolskiego zatwierdził ostateczną wersję Programu Strategicznego Transport i Komunikacja.</t>
    </r>
  </si>
  <si>
    <t>09.08.2016</t>
  </si>
  <si>
    <t>Wytyczne w zakresie monitorowania projektów w okresie trwałości</t>
  </si>
  <si>
    <t>IV kw. 2016 (2)</t>
  </si>
  <si>
    <t>W trakcie uzgodnień. Planowana data podpisania X 2016 r.</t>
  </si>
  <si>
    <t>w trakcie uzgodnień</t>
  </si>
  <si>
    <t>Trwa opracowywanie dokumentu. Planowana data przyjęcia: 
IV kwartał 2016 r.</t>
  </si>
  <si>
    <t>na dzień 30.09.2016:
nie określono</t>
  </si>
  <si>
    <t>na dzień 30.09.2016:
nie podpisano</t>
  </si>
  <si>
    <t xml:space="preserve">Inicjatywa IZ/IP. 
</t>
  </si>
  <si>
    <t>60 mln euro</t>
  </si>
  <si>
    <t>II kwartał 2017-
II kwartał 2019</t>
  </si>
  <si>
    <r>
      <t xml:space="preserve">Dane zaprezentowane powyżej są zgodne z SL.
Dane odzwierciedlające stan faktyczny są następujące:
</t>
    </r>
    <r>
      <rPr>
        <i/>
        <u val="single"/>
        <sz val="11"/>
        <rFont val="Calibri"/>
        <family val="2"/>
      </rPr>
      <t>Złożone wnioski o dofinansowanie:</t>
    </r>
    <r>
      <rPr>
        <i/>
        <sz val="11"/>
        <rFont val="Calibri"/>
        <family val="2"/>
      </rPr>
      <t xml:space="preserve">
W ramach Priorytetu inwestycyjnego 4e za poprawne formalnie uznano 3 wnioski w okresie sprawozdawczym, a 6 od początku realizacji programu. Łączna wartość wniosków wyniosła: 238 665 046,20 zł wydatków ogółem, 205 631 006,84 zł wydatków kwalifikowalnych, 167 106 782,17 zł wnioskowanego dofinansowania.
</t>
    </r>
  </si>
  <si>
    <t xml:space="preserve">
</t>
  </si>
  <si>
    <r>
      <t xml:space="preserve">Dane zaprezentowane powyżej są zgodne z SL.
Dane odzwierciedlające stan faktyczny są następujące:
</t>
    </r>
    <r>
      <rPr>
        <i/>
        <u val="single"/>
        <sz val="11"/>
        <rFont val="Calibri"/>
        <family val="2"/>
      </rPr>
      <t>Złożone wnioski o dofinansowanie:</t>
    </r>
    <r>
      <rPr>
        <i/>
        <sz val="11"/>
        <rFont val="Calibri"/>
        <family val="2"/>
      </rPr>
      <t xml:space="preserve">
Niespójność danych w ujęciu narastającym jest związana z błędami w systemie SL2014, opisanymi w poprzednim dokumencie sprawozdawczym.
W ramach Priorytetu inwestycyjnego 8v dodatkowo za poprawne formalnie uznano jeszcze 2 wnioski o wartości wydatków kwalifikowalnych 187 608 419,32 zł, 156 467 816,41 zł wnioskowanego dofinansowania. Różnica pomiędzy SL, a stanem faktycznym wynika z niewyeksportowania danych z systemu e-RPO do SL w okresie sprawozdawczym.</t>
    </r>
  </si>
  <si>
    <r>
      <t xml:space="preserve">Dane zaprezentowane powyżej są zgodne z SL.
Dane odzwierciedlające stan faktyczny są następujące:
</t>
    </r>
    <r>
      <rPr>
        <i/>
        <u val="single"/>
        <sz val="11"/>
        <rFont val="Calibri"/>
        <family val="2"/>
      </rPr>
      <t>Złożone wnioski o dofinansowanie:</t>
    </r>
    <r>
      <rPr>
        <i/>
        <sz val="11"/>
        <rFont val="Calibri"/>
        <family val="2"/>
      </rPr>
      <t xml:space="preserve">
W ramach Priorytetu inwestycyjnego 2c złożono 68 wniosków poprawnych formalnie (w tym 34 w okresie sprawozdawczym) o wartości wydatków ogółem 378 599 950,81 zł, wydatków kwalifikowalnych 268 890 884,79 zł i dofinansowania 233 544 398,99 zł.
</t>
    </r>
    <r>
      <rPr>
        <i/>
        <sz val="11"/>
        <rFont val="Calibri"/>
        <family val="2"/>
      </rPr>
      <t xml:space="preserve">
</t>
    </r>
  </si>
  <si>
    <r>
      <t xml:space="preserve">Dane zaprezentowane powyżej są zgodne z SL.
Dane odzwierciedlające stan faktyczny są następujące:
</t>
    </r>
    <r>
      <rPr>
        <i/>
        <u val="single"/>
        <sz val="11"/>
        <rFont val="Calibri"/>
        <family val="2"/>
      </rPr>
      <t>Złożone wnioski o dofinansowanie:</t>
    </r>
    <r>
      <rPr>
        <i/>
        <sz val="11"/>
        <rFont val="Calibri"/>
        <family val="2"/>
      </rPr>
      <t xml:space="preserve">
W ramach Priorytetu inwestycyjnego 3b złożono 145 wniosków poprawnych formalnie o wartości wydatków ogółem 202 784 268,83 zł, wydatków kwalifikowalnych 151 998 195,47 zł i dofinansowania 117 121 367,75 zł.
Część wniosków (21) została wprowadzona do SL 03.10.2016 r.</t>
    </r>
  </si>
  <si>
    <r>
      <t xml:space="preserve">Dane zaprezentowane powyżej są zgodne z SL.
Dane odzwierciedlające stan faktyczny są następujące:
</t>
    </r>
    <r>
      <rPr>
        <i/>
        <u val="single"/>
        <sz val="11"/>
        <rFont val="Calibri"/>
        <family val="2"/>
      </rPr>
      <t>Złożone wnioski o dofinansowanie:</t>
    </r>
    <r>
      <rPr>
        <i/>
        <sz val="11"/>
        <rFont val="Calibri"/>
        <family val="2"/>
      </rPr>
      <t xml:space="preserve">
W ramach Priorytetu inwestycyjnego 5b od uruchomienia programu złożono 31 wniosków poprawnych formalnie o wartości wydatków ogółem 57 879 170,59 zł, wydatków kwalifikowalnych 57 217 575,46 zł i dofinansowania 39 844 834,91 zł.
</t>
    </r>
  </si>
  <si>
    <r>
      <rPr>
        <i/>
        <sz val="11"/>
        <rFont val="Calibri"/>
        <family val="2"/>
      </rPr>
      <t xml:space="preserve">
</t>
    </r>
    <r>
      <rPr>
        <i/>
        <sz val="11"/>
        <rFont val="Calibri"/>
        <family val="2"/>
      </rPr>
      <t xml:space="preserve">
</t>
    </r>
  </si>
  <si>
    <r>
      <t>W Priorytecie inwestycyjnym 10 iii (Działaniu 10.3) realizowany będzie projekt pozakonkursowy. Zgodnie ze stanem faktycznym, wniosek został złożony w dn. 28.02.2016 r., lecz z uwagi na planowaną wówczas nowelizację Wytycznych w zakresie realizacji przedsięwzięć z udziałem środków Europejskiego Funduszu Społecznego w obszarze edukacji na lata 2014-2020 i rezygnację z konieczności stosowania stawek jednostkowych  w projektach z mechanizmem popytowym, wniosek został wycofany (pismo z prośbą o wycofanie wniosku z dn. 19.07.2016 r.). Wniosek złożono ponownie w dniu 04.10.2014.</t>
    </r>
    <r>
      <rPr>
        <i/>
        <sz val="11"/>
        <rFont val="Calibri"/>
        <family val="2"/>
      </rPr>
      <t xml:space="preserve">
</t>
    </r>
  </si>
  <si>
    <t>Tabela 9a. Nabory  - tryb konkursowy
Wszystkie konkursy ogłoszone do końca okresu sprawozdawczego (30.09.2016 r.) oraz wszystkie konkursy zaplanowane do końca danego roku</t>
  </si>
  <si>
    <t>Numer naboru</t>
  </si>
  <si>
    <t>Czy zatwierdzono WSZYSTKIE kryteria wyboru projektów 
(TAK/NIE)</t>
  </si>
  <si>
    <t>Planowana data zatwierdzenia kryterium
(MM-RRRR)</t>
  </si>
  <si>
    <t>Data rozpoczęcia naboru
(DD-MM-RRRR)</t>
  </si>
  <si>
    <t>Planowana data rozpoczęcia naboru 
([DD]-MM-RRRR)</t>
  </si>
  <si>
    <t>Data zakończenia naboru
(DD-MM-RRRR)</t>
  </si>
  <si>
    <t>Planowana data zakończenia naboru
([DD]-MM-RRRR)</t>
  </si>
  <si>
    <t>Data rozpoczęcia oceny projektów (DD-MM-RRRR)</t>
  </si>
  <si>
    <t>Data rozstrzygnięcia konkursu (DD-MM-RRRR)</t>
  </si>
  <si>
    <t>Planowana data rozstrzygnięcia konkursu 
([DD]-MM-RRRR)</t>
  </si>
  <si>
    <t>Kwota na dofinansowanie projektów wybranych do dofinansowania w konkursie w dniu jego rozstrzygnięcia (w PLN)</t>
  </si>
  <si>
    <t xml:space="preserve">Czy ZIT
(TAK/NIE)
</t>
  </si>
  <si>
    <t xml:space="preserve">Czy występuje IF
(TAK/NIE)
</t>
  </si>
  <si>
    <t>15.</t>
  </si>
  <si>
    <t>TAK</t>
  </si>
  <si>
    <t>RPMP.01.01.00-IZ.00-12-062/16</t>
  </si>
  <si>
    <t>02.11.2016</t>
  </si>
  <si>
    <t>NIE</t>
  </si>
  <si>
    <t>RPMP.01.02.01-IP.01-12-038/16</t>
  </si>
  <si>
    <t>14.08.2016</t>
  </si>
  <si>
    <t xml:space="preserve">Data rozpoczęcia oceny projektów została uzupełniona zgodnie z przyjętymi terminami oceny wniosków w ramach rund. </t>
  </si>
  <si>
    <t>01.10.2016</t>
  </si>
  <si>
    <t>W dniu 09.08.2016 r. ZWM przyjął uchwałę dot. zmiany terminu zakończenia naboru wniosków    z dnia 31.08.2016 r. na 30.09.2016 r.</t>
  </si>
  <si>
    <t xml:space="preserve">1. Decyzja o dodatkowym rozstrzygnięciu konkursu (23.06.2016 r.) jest konsekwencją uwzględnienia wyników procedury odwoławczej w odniesieniu do części wniosków. 
2. Pierwotna kwota przeznaczona                          na dofinansowanie projektów w ramach konkursu RPMP.01.02.03-IP.01-12-018/15 wynosiła 3 515 548,00 PLN, jednakże ze względu na duże zainteresowanie i dobrą jakość złożonych projektów, decyzją ZWM alokacja na konkurs została zwiększona do 6 056 908 zł. </t>
  </si>
  <si>
    <t>23.08.2016 (1)</t>
  </si>
  <si>
    <t>656 936,00 (1)</t>
  </si>
  <si>
    <r>
      <t>1. Uchwałą nr 1287/16 z dn. 23.08.2016 r. ZWM dokonał wyboru do dofinansowania 10 pozytywnie ocenionych projektów, umieszczonych na liście podstawowej, złożonych w ramach I rundy naboru.</t>
    </r>
    <r>
      <rPr>
        <sz val="9"/>
        <color indexed="10"/>
        <rFont val="Arial"/>
        <family val="2"/>
      </rPr>
      <t xml:space="preserve"> </t>
    </r>
    <r>
      <rPr>
        <sz val="9"/>
        <rFont val="Arial"/>
        <family val="2"/>
      </rPr>
      <t>Kwota wykazana w kolumnie 13 dot. tych projektów.</t>
    </r>
  </si>
  <si>
    <t>13.09.2016</t>
  </si>
  <si>
    <t>09/10.2016</t>
  </si>
  <si>
    <t>10/11.2016</t>
  </si>
  <si>
    <t>Nadal trwa cocena. 1 października 2016 r. zakończony został etap oceny finansowej wniosków o dofinansowanie projektów.</t>
  </si>
  <si>
    <t>RPMP.03.01.02-IZ.00-12-061/16</t>
  </si>
  <si>
    <t>07.11.2016</t>
  </si>
  <si>
    <t>RPMP.03.02.00-IP.01-12-065/16</t>
  </si>
  <si>
    <t>28.10.2016</t>
  </si>
  <si>
    <t xml:space="preserve">02.2017 r. </t>
  </si>
  <si>
    <t>52 645 609,42 (1)</t>
  </si>
  <si>
    <t>1. ZWM w dniu 28 czerwca 2016 r., uchwałą nr 959/16 dokonał rozstrzygnięcia konkursu i wybrał do dofinansowania 16 pozytywnie ocenionych projektów, umieszczonych na liście podstawowej (o wartości 49 152 254,00 zł).                   W dniu 15 września 2016 r. ZWM uchwałą nr 1391/16 wybrał do dofinansowania kolejne                        2 pozytywnie ocenione projekty, umieszczone na liście podstawowej, w związku z zakończeniem w stosunku do nich procedury odwoławczej.</t>
  </si>
  <si>
    <t xml:space="preserve">1. Pierwotnie planowana data zakończenia naboru to 31.01.2017 r. W dniu 16.06.2016 r. zgodnie ze stanowiskiem ZWM nabór                    w konkursie został zamknięty na podstawie § 17 Regulaminu konkursu, zgodnie z którym,               w uzasadnionych przypadkach IP zastrzegła sobie możliwość zamknięcia naboru wniosków                   o dofinansowanie projektów przed upływem terminu wskazanego. Niniejszy nabór miał charakter otwarty z podziałem na rundy naboru    i zgodnie z Regulaminem konkursu miał trwać 10 miesięcy, przy czym kwota alokacji przeznaczona na konkurs została znacząco przekroczona, już w pierwszej rundzie naboru tj. po 2 miesiącach od rozpoczęcia naboru. Wnioskowane przez Beneficjentów dofinansowanie przekroczyło przewidzianą na konkurs alokację o 270% .
</t>
  </si>
  <si>
    <t>23.08.2016</t>
  </si>
  <si>
    <t>RPMP.03.04.03</t>
  </si>
  <si>
    <t>II kw. 2017 r.</t>
  </si>
  <si>
    <r>
      <t xml:space="preserve">Typ A - </t>
    </r>
    <r>
      <rPr>
        <i/>
        <sz val="9"/>
        <rFont val="Arial"/>
        <family val="2"/>
      </rPr>
      <t>Wdrożenie wyników prac B+R przez MŚP funkcjonujące na rynku nie dłużej niż                  24 m-ce</t>
    </r>
  </si>
  <si>
    <t xml:space="preserve">RPMP.03.04.04 </t>
  </si>
  <si>
    <r>
      <t xml:space="preserve">TYP A - </t>
    </r>
    <r>
      <rPr>
        <i/>
        <sz val="9"/>
        <rFont val="Arial"/>
        <family val="2"/>
      </rPr>
      <t xml:space="preserve">Wdrożenie wyników prac B+R przez MŚP funkcjonujące na rynku dłużej niż 24m-ce
</t>
    </r>
  </si>
  <si>
    <t>RPMP.03.04.05</t>
  </si>
  <si>
    <r>
      <t xml:space="preserve">Typ A - </t>
    </r>
    <r>
      <rPr>
        <i/>
        <sz val="9"/>
        <rFont val="Arial"/>
        <family val="2"/>
      </rPr>
      <t xml:space="preserve">Bon na specjalistyczne doradztwo
</t>
    </r>
  </si>
  <si>
    <t>RPMP.04.03.02-IZ.00-12-041/16</t>
  </si>
  <si>
    <t>31.08.2016</t>
  </si>
  <si>
    <t>01.09.2016</t>
  </si>
  <si>
    <t>RPMP.04.04.02</t>
  </si>
  <si>
    <t xml:space="preserve">I kw. 2017 </t>
  </si>
  <si>
    <t>II kw. 2017</t>
  </si>
  <si>
    <r>
      <t>Typ A -</t>
    </r>
    <r>
      <rPr>
        <i/>
        <sz val="9"/>
        <rFont val="Arial"/>
        <family val="2"/>
      </rPr>
      <t xml:space="preserve"> Wymiana źródeł ciepła grzewczych                  w indywidualnych gospodarstwach domowych (biomasa i paliwa gazowe)</t>
    </r>
    <r>
      <rPr>
        <sz val="9"/>
        <rFont val="Arial"/>
        <family val="2"/>
      </rPr>
      <t xml:space="preserve">                                          </t>
    </r>
  </si>
  <si>
    <t>RPMP.04.04.03</t>
  </si>
  <si>
    <r>
      <t>Typ A -</t>
    </r>
    <r>
      <rPr>
        <i/>
        <sz val="9"/>
        <rFont val="Arial"/>
        <family val="2"/>
      </rPr>
      <t xml:space="preserve"> Wymiana źródeł ciepła grzewczych            w indywidualnych gospodarstwach domowych (paliwa stałe)</t>
    </r>
    <r>
      <rPr>
        <sz val="9"/>
        <rFont val="Arial"/>
        <family val="2"/>
      </rPr>
      <t xml:space="preserve">                                          </t>
    </r>
  </si>
  <si>
    <t>RPMP.04.05.02</t>
  </si>
  <si>
    <r>
      <t xml:space="preserve">Typ A - </t>
    </r>
    <r>
      <rPr>
        <i/>
        <sz val="9"/>
        <rFont val="Arial"/>
        <family val="2"/>
      </rPr>
      <t>Tabor na potrzeby transportu zbioroweg</t>
    </r>
    <r>
      <rPr>
        <sz val="9"/>
        <rFont val="Arial"/>
        <family val="2"/>
      </rPr>
      <t xml:space="preserve"> 
Typ B -</t>
    </r>
    <r>
      <rPr>
        <i/>
        <sz val="9"/>
        <rFont val="Arial"/>
        <family val="2"/>
      </rPr>
      <t>Integracja różnych środków transportu oraz obsługa podróznyc</t>
    </r>
    <r>
      <rPr>
        <sz val="9"/>
        <rFont val="Arial"/>
        <family val="2"/>
      </rPr>
      <t xml:space="preserve">
Typ C - </t>
    </r>
    <r>
      <rPr>
        <i/>
        <sz val="9"/>
        <rFont val="Arial"/>
        <family val="2"/>
      </rPr>
      <t>Ścieżki i infrastruktura rowerow</t>
    </r>
    <r>
      <rPr>
        <sz val="9"/>
        <rFont val="Arial"/>
        <family val="2"/>
      </rPr>
      <t xml:space="preserve">
Typ D - </t>
    </r>
    <r>
      <rPr>
        <i/>
        <sz val="9"/>
        <rFont val="Arial"/>
        <family val="2"/>
      </rPr>
      <t>Organizacja i zarzadzania ruchem</t>
    </r>
    <r>
      <rPr>
        <i/>
        <sz val="9"/>
        <rFont val="Arial"/>
        <family val="2"/>
      </rPr>
      <t xml:space="preserve">
</t>
    </r>
  </si>
  <si>
    <t>14 514 692,84
(12 986 830,00 EFRR)</t>
  </si>
  <si>
    <t>RPMP.05.03.02</t>
  </si>
  <si>
    <t>11/12.2016</t>
  </si>
  <si>
    <r>
      <t xml:space="preserve">Typ A - </t>
    </r>
    <r>
      <rPr>
        <i/>
        <sz val="9"/>
        <rFont val="Arial"/>
        <family val="2"/>
      </rPr>
      <t>Budowa, rozbudowa, przebudowa sieci kanalizacji sanitarnej</t>
    </r>
    <r>
      <rPr>
        <sz val="9"/>
        <rFont val="Arial"/>
        <family val="2"/>
      </rPr>
      <t xml:space="preserve">
Typ B - </t>
    </r>
    <r>
      <rPr>
        <i/>
        <sz val="9"/>
        <rFont val="Arial"/>
        <family val="2"/>
      </rPr>
      <t>Budowa, rozbudowa, przebudowa oczyszczalni ścieków, w tym odwadnianie osadów ściekowych</t>
    </r>
    <r>
      <rPr>
        <sz val="9"/>
        <rFont val="Arial"/>
        <family val="2"/>
      </rPr>
      <t xml:space="preserve">
Typ C - </t>
    </r>
    <r>
      <rPr>
        <i/>
        <sz val="9"/>
        <rFont val="Arial"/>
        <family val="2"/>
      </rPr>
      <t>Budowa, rozbudowa, przebudowa systemów zaopatrzenia w wodę</t>
    </r>
  </si>
  <si>
    <t>Nadal trwa ocena. 2 września 2016 r. zakończony został etap oceny formalnej wniosków o dofinansowanie projektów.</t>
  </si>
  <si>
    <t>Nadal trwa ocena. 27 września 2016 r. zakończony został etap oceny formalnej wniosków o dofinansowanie projektów.</t>
  </si>
  <si>
    <t>RPMP.06.01.02-IZ-00-12-059/16</t>
  </si>
  <si>
    <t>19.10.2016</t>
  </si>
  <si>
    <t>02.2017</t>
  </si>
  <si>
    <t>RPMP.06.01.03-IZ.00-12-054/16</t>
  </si>
  <si>
    <t>29.08.2016</t>
  </si>
  <si>
    <t>46 864 586,93
(44 261 000,00 EFRR)</t>
  </si>
  <si>
    <t xml:space="preserve">NIE </t>
  </si>
  <si>
    <t>24.03.2016
12.07.2016 (1)</t>
  </si>
  <si>
    <r>
      <t xml:space="preserve">1. 12 lipca 2016 r. ZWM podjął Uchwałę              nr 1056/16 w sprawie zatwierdzenia listy ocenionych projektów oraz wyboru projektów do dofinansowania w ramach konkursu nr RPMP06.02.00-IZ.00-12-005/15 w ramach 6 Osi priorytetowej </t>
    </r>
    <r>
      <rPr>
        <i/>
        <sz val="9"/>
        <rFont val="Arial"/>
        <family val="2"/>
      </rPr>
      <t>Dziedzictwo regionalne</t>
    </r>
    <r>
      <rPr>
        <sz val="9"/>
        <rFont val="Arial"/>
        <family val="2"/>
      </rPr>
      <t xml:space="preserve">, Działanie 6.2 </t>
    </r>
    <r>
      <rPr>
        <i/>
        <sz val="9"/>
        <rFont val="Arial"/>
        <family val="2"/>
      </rPr>
      <t>Ochrona różnorodności biologicznej</t>
    </r>
    <r>
      <rPr>
        <sz val="9"/>
        <rFont val="Arial"/>
        <family val="2"/>
      </rPr>
      <t xml:space="preserve">, Typ projektu A: </t>
    </r>
    <r>
      <rPr>
        <i/>
        <sz val="9"/>
        <rFont val="Arial"/>
        <family val="2"/>
      </rPr>
      <t>Ochrona ekosystemów, siedlisk                        i gatunków roślin, zwierząt i grzybów</t>
    </r>
    <r>
      <rPr>
        <sz val="9"/>
        <rFont val="Arial"/>
        <family val="2"/>
      </rPr>
      <t xml:space="preserve"> i Typ projektu B: R</t>
    </r>
    <r>
      <rPr>
        <i/>
        <sz val="9"/>
        <rFont val="Arial"/>
        <family val="2"/>
      </rPr>
      <t xml:space="preserve">ozwój centrów ochrony różnorodności biologicznej </t>
    </r>
    <r>
      <rPr>
        <sz val="9"/>
        <rFont val="Arial"/>
        <family val="2"/>
      </rPr>
      <t>w ramach Regionalnego Programu Operacyjnego Województwa Małopolskiego na lata 2014-2020. Dofinansowano projekty przywrócone do oceny  w wyniku pozytywnego rozpatrzenia protestów: nr RPMP.06.02.00-12-0002/15, pn.: „</t>
    </r>
    <r>
      <rPr>
        <i/>
        <sz val="9"/>
        <rFont val="Arial"/>
        <family val="2"/>
      </rPr>
      <t>Nie znikaj - rewitalizacja Czarnej Młaki – unikalnego w skali kraju pomnika przyrody – wraz                                     z udostępnieniem stawu dla ruchu turystycznego</t>
    </r>
    <r>
      <rPr>
        <sz val="9"/>
        <rFont val="Arial"/>
        <family val="2"/>
      </rPr>
      <t>”, złożony przez Miasto                    i Gminę Uzdrowiskową Muszyna oraz                  nr RPMP.06.02.00-12-0015/15, pn.: „</t>
    </r>
    <r>
      <rPr>
        <i/>
        <sz val="9"/>
        <rFont val="Arial"/>
        <family val="2"/>
      </rPr>
      <t>Ochrona bioróżnorodności poprzez podglądanie przyrody - kompleksowa ochrona i udostępnienie środowiska przyrodniczego w widłach Dunajca                           i Popradu</t>
    </r>
    <r>
      <rPr>
        <sz val="9"/>
        <rFont val="Arial"/>
        <family val="2"/>
      </rPr>
      <t>”, złożony przez Gminę Stary Sącz.</t>
    </r>
  </si>
  <si>
    <r>
      <t xml:space="preserve">1. 12 lipca 2016 r. ZWM podjął Uchwałę               nr 1057/16 w sprawie zatwierdzenia listy ocenionych projektów oraz wyboru projektów do dofinansowania w ramach konkursu nr RPMP.06.02.00-IZ.00-12-006/15 dla Działania 6.2. </t>
    </r>
    <r>
      <rPr>
        <i/>
        <sz val="9"/>
        <rFont val="Arial"/>
        <family val="2"/>
      </rPr>
      <t>Ochrona Różnorodności Biologicznej</t>
    </r>
    <r>
      <rPr>
        <sz val="9"/>
        <rFont val="Arial"/>
        <family val="2"/>
      </rPr>
      <t xml:space="preserve"> Typ Projektów C. </t>
    </r>
    <r>
      <rPr>
        <i/>
        <sz val="9"/>
        <rFont val="Arial"/>
        <family val="2"/>
      </rPr>
      <t>Opracowywanie dokumentów planistycznych dla parków krajobrazowych          i rezerwatów przyrody, inwentaryzacja                   i waloryzacja przyrodnicza gmin</t>
    </r>
    <r>
      <rPr>
        <sz val="9"/>
        <rFont val="Arial"/>
        <family val="2"/>
      </rPr>
      <t xml:space="preserve"> w ramach Regionalnego Programu Operacyjnego Województwa Małopolskiego na lata 2014-2020. Przyznano częściowe dofinansowanie dla projektu nr RPMP.06.02.00-12-0003/15, pn.: „</t>
    </r>
    <r>
      <rPr>
        <i/>
        <sz val="9"/>
        <rFont val="Arial"/>
        <family val="2"/>
      </rPr>
      <t>Sposoby poszukiwania synergii pomiędzy dziedzictwem przyrodniczym Popradzkiego Parku Krajobrazowego, a rozwojem społeczno-gospodarczym obszaru oraz edukacja ekologiczna</t>
    </r>
    <r>
      <rPr>
        <sz val="9"/>
        <rFont val="Arial"/>
        <family val="2"/>
      </rPr>
      <t xml:space="preserve">”, złożonego przez Związek Gmin Krynicko-Popradzkich.
</t>
    </r>
  </si>
  <si>
    <t>RPMP.06.02.00-IZ.00-12-050/16</t>
  </si>
  <si>
    <t>22.08.2016</t>
  </si>
  <si>
    <t>23.09.2016</t>
  </si>
  <si>
    <t>24.09.2016</t>
  </si>
  <si>
    <t>RPMP.06.03.01-IZ.00-12-060/16</t>
  </si>
  <si>
    <t>26.09.2016</t>
  </si>
  <si>
    <t>118 718 000,10
(109 090 000,00 EFRR)</t>
  </si>
  <si>
    <t>RPMP.06.03.02-IZ.00-12-042/16</t>
  </si>
  <si>
    <t>119 381 841,17
(109 700 000,00 EFRR)</t>
  </si>
  <si>
    <t>RPMP.06.01.04</t>
  </si>
  <si>
    <r>
      <t xml:space="preserve">Typ A - </t>
    </r>
    <r>
      <rPr>
        <i/>
        <sz val="9"/>
        <rFont val="Arial"/>
        <family val="2"/>
      </rPr>
      <t>Rozwój szlaków turystycznych                      i rekreacyjnych w subregionach</t>
    </r>
  </si>
  <si>
    <t>RPMP.06.03.03</t>
  </si>
  <si>
    <r>
      <t xml:space="preserve">Typ A - </t>
    </r>
    <r>
      <rPr>
        <i/>
        <sz val="9"/>
        <rFont val="Arial"/>
        <family val="2"/>
      </rPr>
      <t>Rozwój infrastruktury turystycznej                  i rekreacyjnej w otoczeniu zbiorników wodnych</t>
    </r>
  </si>
  <si>
    <t>10.05.2016 (dla pierwszych 3 projektów)</t>
  </si>
  <si>
    <t>709 408 298,54
(671 109 991,30 EFRR)</t>
  </si>
  <si>
    <t>167 413 481,38
156 635 746,48 (1)</t>
  </si>
  <si>
    <r>
      <t>1. Kwota na dofinansowanie projektów wybranych do dofinansowania w konkursie dla pierwszych 3 projektów.
Uchwałą nr 1025/16 ZWM z dnia 5 lipca 2016 roku w  sprawie  zmiany  Uchwały  nr  697/16     z  dnia  10  maja  2016 roku w  sprawie zatwierdzenia  listy  ocenionych projektów  oraz  wyboru  projektów  do dofinansowania wramach konkursu nr RPMP.07.01.01-IZ.00-12-002/15           w   ramach 7 Osi   priorytetowej</t>
    </r>
    <r>
      <rPr>
        <i/>
        <sz val="9"/>
        <rFont val="Arial"/>
        <family val="2"/>
      </rPr>
      <t xml:space="preserve"> Infrastruktura transportowa</t>
    </r>
    <r>
      <rPr>
        <sz val="9"/>
        <rFont val="Arial"/>
        <family val="2"/>
      </rPr>
      <t>,  Działanie  7.1. I</t>
    </r>
    <r>
      <rPr>
        <i/>
        <sz val="9"/>
        <rFont val="Arial"/>
        <family val="2"/>
      </rPr>
      <t>nfrastruktura  drogowa</t>
    </r>
    <r>
      <rPr>
        <sz val="9"/>
        <rFont val="Arial"/>
        <family val="2"/>
      </rPr>
      <t xml:space="preserve">, Poddziałanie  7.1.1  </t>
    </r>
    <r>
      <rPr>
        <i/>
        <sz val="9"/>
        <rFont val="Arial"/>
        <family val="2"/>
      </rPr>
      <t>Drogi  regionalne</t>
    </r>
    <r>
      <rPr>
        <sz val="9"/>
        <rFont val="Arial"/>
        <family val="2"/>
      </rPr>
      <t>,  Typ  projektu  A B</t>
    </r>
    <r>
      <rPr>
        <i/>
        <sz val="9"/>
        <rFont val="Arial"/>
        <family val="2"/>
      </rPr>
      <t xml:space="preserve">udowa, przebudowa dróg,            w tym budowa obwodnic </t>
    </r>
    <r>
      <rPr>
        <sz val="9"/>
        <rFont val="Arial"/>
        <family val="2"/>
      </rPr>
      <t>w  ramach  Regionalnego Programu  Operacyjnego Województwa Małopolskiego na lata 2014 -2020  (RPO WM) zwiększono poziom  dofinansowania  dla projektu nr RPMP.07.01.01-12-0018/15  do  wysokości  95%  kosztów  kwalifikowanych         w związku z czym zmianie ulgła łączna kwota dofinansowania projektów wybranych do dofinansowania w konkursie w dniu jego rozstrzygnięcia.</t>
    </r>
  </si>
  <si>
    <t>6 882 855,00
(6 511 275,30 EFRR) (1)</t>
  </si>
  <si>
    <t>RPMP.07.01.03-IZ.00-12-056/16</t>
  </si>
  <si>
    <t>06.09.2016</t>
  </si>
  <si>
    <t>04.11.2016</t>
  </si>
  <si>
    <t>RPMP.07.02.04</t>
  </si>
  <si>
    <t>I kw 2017</t>
  </si>
  <si>
    <r>
      <t xml:space="preserve">Typ A - </t>
    </r>
    <r>
      <rPr>
        <i/>
        <sz val="9"/>
        <rFont val="Arial"/>
        <family val="2"/>
      </rPr>
      <t>Budowa, przebudowa infrastruktury służacej obsłudze podróżnych</t>
    </r>
  </si>
  <si>
    <t>79 311 305,32
(70 962 746,83 EFS)</t>
  </si>
  <si>
    <t>111 154 063,61
(95 919 750,00 EFS)</t>
  </si>
  <si>
    <t xml:space="preserve">1. W SL data rozpoczęcia naboru została określona jako 31.12.2015 r. co wiąże się             z wcześniejszym zarezerwowaniem numeru naboru (jeszcze na rok 2015). </t>
  </si>
  <si>
    <t>09.08.2016 (1)</t>
  </si>
  <si>
    <t>22.09.2016</t>
  </si>
  <si>
    <t>1. ZWM uchwałą Nr 1107/16 z dn. 25.07.2016 dotyczącą zmiany Regulaminu konkursu  wydłużył termin naboru do dnia 9 sierpnia 2016 r.</t>
  </si>
  <si>
    <t>05.04.2016
23.08.2016 (1)</t>
  </si>
  <si>
    <t>18 957 529,94
 (16 962 000,00 EFS)</t>
  </si>
  <si>
    <t xml:space="preserve">1. 23 sierpnia 2016 r. ZWM podjął uchwałę nr 1298/16. W związku z uwzględnionym przez IZ RPO WM protestem od negatywnego wyniku oceny strategicznej projektu przeprowadzono
ponowną ocenę strategiczną. Wykazała ona, że w  porównaniu  do projektów  znajdujących  się  na pierwotnej liście projekt nie spełnia                 w wystarczającym zakresie kryterium strategicznego dotyczącego wpływu efektów  realizacji  projektu  na  rozwój gospodarczy             i  społeczny  regionu    przy uwzględnieniu  zrównoważonego  rozwoju  w wymiarze   regionalnym   w   stopniu umożliwiającym przyznanie dofinansowania.
Dodatkowo kwota na dofinansowanie projektów wybranych do dofinasownia w konkursie w dniu jego rozstrzygnięcia przekracza budżet naboru, co jest spowodowane tym, że publikując listę projektów IP dokonała ponownego przeliczenia alokacji.
</t>
  </si>
  <si>
    <t>30.08.2016</t>
  </si>
  <si>
    <t>RPMP.08.06.02-IP.02-12-058/16</t>
  </si>
  <si>
    <t xml:space="preserve">21.10.2016 </t>
  </si>
  <si>
    <t xml:space="preserve">02.2017 </t>
  </si>
  <si>
    <t>20 480 228,20
(18 324 414,57 EFS)</t>
  </si>
  <si>
    <t>RPMP.08.06.01</t>
  </si>
  <si>
    <t xml:space="preserve">IV kw. 2016 </t>
  </si>
  <si>
    <t xml:space="preserve">II kw. 2017 </t>
  </si>
  <si>
    <r>
      <t xml:space="preserve">Typ A - </t>
    </r>
    <r>
      <rPr>
        <i/>
        <sz val="9"/>
        <rFont val="Arial"/>
        <family val="2"/>
      </rPr>
      <t>Programy przekwalifikowania pracowników przygotowujące do kontynuowania pracy na innych lub zmodyfikowanych/ zmodernizowanych stanowiskach o mniejszym obciążeniu dla zdrowia</t>
    </r>
    <r>
      <rPr>
        <sz val="9"/>
        <rFont val="Arial"/>
        <family val="2"/>
      </rPr>
      <t xml:space="preserve">
</t>
    </r>
  </si>
  <si>
    <t>Uchwały z rund 1-8: 
22.12.2015, 18.02.2016, 25.02.2016, 19.04.2016 
(IV i V runda), 19.05.2016, 23.06.2016
19.07.2016</t>
  </si>
  <si>
    <t>Rundy 1-8: 
68 128 346,39</t>
  </si>
  <si>
    <t>10.2016 (1)</t>
  </si>
  <si>
    <t>67 193 947,23
(60 120 900,00 EFS)</t>
  </si>
  <si>
    <t>1. Zakończono proces negocjacji projektów, które wyczerpywały 100% pierwotnej alokacji przeznaczonej na konkurs.  W wyniku tego procesu uwolniona została kwota środków, pozwalająca na podjęcie negocjacji                      z wnioskodawcami znajdującymi się na dalszych miejscach listy ocenionych projektów. Zgodnie      z Regulaminem KOP, negocjacje sa prowadzone do wyczerpania kwoty przeznaczonej na dofinansowanie projektów konkursie. W związku z powyższym ostateczna lista projektów proponowanych do dofinansowania zostanie przedstawiona ZWM po zakończeniu wszystkich negocjacji. Planowany termin zakończenia – październik 2016 r.</t>
  </si>
  <si>
    <t>10.2016 r.</t>
  </si>
  <si>
    <t>28 906 449,40
(26 497 730,00 EFS)</t>
  </si>
  <si>
    <t>11.2016 r.</t>
  </si>
  <si>
    <t>10 052 451,58
(9 214 800,00 EFS)</t>
  </si>
  <si>
    <t>RPMP.09.02.03-IP.01-12-044/16</t>
  </si>
  <si>
    <t>16.08.2016</t>
  </si>
  <si>
    <t>13.10.2016</t>
  </si>
  <si>
    <t>02.2017 r.</t>
  </si>
  <si>
    <t>63 614 767,41
(58 313 867,50 EFS)</t>
  </si>
  <si>
    <t>NIE (SPR)</t>
  </si>
  <si>
    <t xml:space="preserve">RPMP.09.02.03-IP.01-12-045/16 </t>
  </si>
  <si>
    <t>10.10.2016</t>
  </si>
  <si>
    <t>22 452 270,78
(20 581 365,01 EFS)</t>
  </si>
  <si>
    <t xml:space="preserve">04.08.2016 </t>
  </si>
  <si>
    <t>39 754 081,69
(35 223 338,97 EFS)</t>
  </si>
  <si>
    <t>ZWM Uchwałą nr 1408/16 z dnia 22 września 2016 r. podjął decyzję o zmianie zapisów Regulaminu konkursu. M.in. konieczne było zwiększenie kwoty wsparcia krajowego             (z 4 530 742,72 zł do 4 538 588,10 zł), z uwagi na przyjęcie innej metodologii wyliczenia  budżetu  państwa,  a  tym  samym  kwoty  przeznaczonej  na  dofinansowanie projektów w konkursie        (z 39 754 081,69 zł do 39 761 927,07 zł). Kwota została zaktualizowana w SL.</t>
  </si>
  <si>
    <t>53 015 823,19
(47 435 210,26 EFS)</t>
  </si>
  <si>
    <t>Konkurs nie został wydłużony (o takiej możliwości informowano w tabeli sporządzonej w poprzednim miesiącu).</t>
  </si>
  <si>
    <t>8 574 128,40 
(7 671 588,42 EFS)</t>
  </si>
  <si>
    <t>1 410 428,23
(1 261 962,08 EFS)</t>
  </si>
  <si>
    <t>RPMP.10.01.05-IP.01-12-063/16</t>
  </si>
  <si>
    <t>15 594 094,86
(13 952 611,00 EFS)</t>
  </si>
  <si>
    <t>34 845 882,37 
(32 910 000,00 EFS)</t>
  </si>
  <si>
    <t>Na mocy uchwały ZWM z dnia 30.06.2016 r. nr 1004/16 podjęto decyzję o przedłużeniu naboru wniosków z 15.07.2016 r. do 19.09.2016 r.</t>
  </si>
  <si>
    <t>116 152 940,15
(109 700 000,00 EFS)</t>
  </si>
  <si>
    <t>Na mocy uchwały ZWM z dnia 30.06.2016 r. nr 1003/16 podjęto decyzję o przedłużeniu naboru wniosków z 15.07.2016 r. do 19.09.2016 r.</t>
  </si>
  <si>
    <t>RPMP.10.01.01</t>
  </si>
  <si>
    <t>III kw. 2017 r.</t>
  </si>
  <si>
    <r>
      <t xml:space="preserve">Typ A - </t>
    </r>
    <r>
      <rPr>
        <i/>
        <sz val="9"/>
        <rFont val="Arial"/>
        <family val="2"/>
      </rPr>
      <t xml:space="preserve">Tworzenie nowych miejsc przedszkolnych
</t>
    </r>
    <r>
      <rPr>
        <sz val="9"/>
        <rFont val="Arial"/>
        <family val="2"/>
      </rPr>
      <t xml:space="preserve">Typ B - </t>
    </r>
    <r>
      <rPr>
        <i/>
        <sz val="9"/>
        <rFont val="Arial"/>
        <family val="2"/>
      </rPr>
      <t>Rozszerzenie oferty dodatkowej ośrodków wychowania przedszkolnego</t>
    </r>
  </si>
  <si>
    <t>RPMP.10.01.02</t>
  </si>
  <si>
    <t>RPMP.12.01.02</t>
  </si>
  <si>
    <t>III kw. 2017</t>
  </si>
  <si>
    <t>IV kw. 2017</t>
  </si>
  <si>
    <r>
      <t xml:space="preserve">Typ A - </t>
    </r>
    <r>
      <rPr>
        <i/>
        <sz val="9"/>
        <rFont val="Arial"/>
        <family val="2"/>
      </rPr>
      <t>Budowa, przebudowa i modernizacja obiektów infrastruktury ochrony zdrowia i/lub ich wyposażenie w sprzęt medyczny</t>
    </r>
  </si>
  <si>
    <t>Legenda:</t>
  </si>
  <si>
    <t>nabory planowane</t>
  </si>
  <si>
    <t>nabory niewyeksportowane do SL/ pola niezgodne z SL</t>
  </si>
  <si>
    <t>pola skorygowane w odniesieniu do porzedniego dokumentu sprawozdawczego</t>
  </si>
  <si>
    <t>pola skorygowane w odniesieniu do porzedniego dokumentu sprawozdawczego, w których występuje niezgodność z SL</t>
  </si>
  <si>
    <t>Instrukcja:</t>
  </si>
  <si>
    <t>w kolumnie o numerze:</t>
  </si>
  <si>
    <t>[1] należy podać numer naboru, tożsamy z numerem naboru w SL 2014 lub w przypadku zaplanowanego naboru wskazać numer działania - nr działania również w formacie zgodnym z SL, tj. np.: RPDS.01.01.00</t>
  </si>
  <si>
    <t>[2] poprzez wszystkie kryteria wyboru projektów nalżeży rozumieć kompletne kryteria pozwalające na uruchomienie naboru.</t>
  </si>
  <si>
    <t>[5] należy wypełnić w sytuacji, gdy konkurs nie został rozpoczęty. Jeśli nie jest znana data, dopuszczalne jest podanie terminu z dokładnością do kwartału.</t>
  </si>
  <si>
    <t>[7] należy wypełnić w sytuacji, gdy konkurs nie został zakończony. Jeśli nie jest znana data, dopuszczalne jest podanie terminu z dokładnością do kwartału.</t>
  </si>
  <si>
    <t>[10] należy wypełnić w sytuacji, gdy konkurs nie został rozstrzygnięty. Jeśli nie jest znana data, dopuszczalne jest podanie terminu z dokładnością do kwartału.</t>
  </si>
  <si>
    <t xml:space="preserve">[12] oraz [13] należy podać kwoty zgodne z faktycznym przebiegiem konkursu. </t>
  </si>
  <si>
    <t>Należy wziąć pod uwagę, że:</t>
  </si>
  <si>
    <t>1/ Przez budżet konkursu rozumiemy tylko budżet środków UE (EFS i EFRR).</t>
  </si>
  <si>
    <t>2/ W przypadku konkursów planowanych, kolumny wypełniane powinny być kolumny od 1 do 3 oraz 5, 7 i 11</t>
  </si>
  <si>
    <t>3/ W przypadku konkursów planowanych w polu "Uwagi" należy wskazać jakich typów projektów będzie dotyczył nabór</t>
  </si>
  <si>
    <t xml:space="preserve">Uwaga: </t>
  </si>
  <si>
    <t xml:space="preserve">W odniesieniu do naborów finansowanych z EFS/EFRR, w których oprócz środków EFS/EFRR występuje wkład krajowy wskazano całkowity budżet naboru,a w nawiasie podano wysokość środków EFS/EFRR. </t>
  </si>
  <si>
    <t>spin</t>
  </si>
  <si>
    <t>Poddziałanie 2.1.2</t>
  </si>
  <si>
    <t>wirtualna małop</t>
  </si>
  <si>
    <t>chmura</t>
  </si>
  <si>
    <t>zit</t>
  </si>
  <si>
    <t>velodunajec</t>
  </si>
  <si>
    <t>zespoly trakcyjne</t>
  </si>
  <si>
    <t>pupy</t>
  </si>
  <si>
    <t>rops</t>
  </si>
  <si>
    <t>chnura</t>
  </si>
  <si>
    <t>stypendia</t>
  </si>
  <si>
    <t>Poddziałanie 10.2.3</t>
  </si>
  <si>
    <t>mkz</t>
  </si>
  <si>
    <t>wup</t>
  </si>
  <si>
    <t>pt</t>
  </si>
  <si>
    <t xml:space="preserve">** Liczba zgodna z dokumentem programowym (SZOOP) wg stanu na 30.09.2016 r. (w przypadku projektów PUP dla Działania 8.1 podana jest liczba projektów na każdy rok). Wskazana w tabeli wartość 2 oznacza 2 nabory, z których wyłoniono 42 projekty PUP. W kolumnie 5 wskazano wartość dofinansowania UE, natomiast wartość wydatków kwalifikowalnych wynosi 84 701 169,37 zł.
</t>
  </si>
  <si>
    <r>
      <t>54</t>
    </r>
    <r>
      <rPr>
        <vertAlign val="superscript"/>
        <sz val="9"/>
        <color indexed="8"/>
        <rFont val="Calibri"/>
        <family val="2"/>
      </rPr>
      <t>a)</t>
    </r>
  </si>
  <si>
    <r>
      <t>316 943,32</t>
    </r>
    <r>
      <rPr>
        <vertAlign val="superscript"/>
        <sz val="9"/>
        <color indexed="8"/>
        <rFont val="Calibri"/>
        <family val="2"/>
      </rPr>
      <t>b)</t>
    </r>
  </si>
  <si>
    <r>
      <t>87 975,41</t>
    </r>
    <r>
      <rPr>
        <vertAlign val="superscript"/>
        <sz val="9"/>
        <color indexed="8"/>
        <rFont val="Calibri"/>
        <family val="2"/>
      </rPr>
      <t>b)</t>
    </r>
  </si>
  <si>
    <r>
      <t>31 730,69</t>
    </r>
    <r>
      <rPr>
        <vertAlign val="superscript"/>
        <sz val="9"/>
        <color indexed="8"/>
        <rFont val="Calibri"/>
        <family val="2"/>
      </rPr>
      <t>b)</t>
    </r>
  </si>
  <si>
    <t>* Dane  w zakresie  szacowanej realizacji wskaźników zostały przedstawone na podstawie danych zawartych w SL tj. na podstawie 68 umów. W kwartale II i III 2016 r. anulowano 4 umowy  dla Poddziałania 1.2.3  (w II kwartale umowy RPMP.01.02.03-12-0005/15-00, RPMP.01.02.03-12-0004/15-00, RPMP.01.02.03-12-0013/16-00, w III kwartale umowa RPMP.01.02.03-12-0076/16-00)</t>
  </si>
  <si>
    <r>
      <t>48</t>
    </r>
    <r>
      <rPr>
        <vertAlign val="superscript"/>
        <sz val="9"/>
        <color indexed="8"/>
        <rFont val="Calibri"/>
        <family val="2"/>
      </rPr>
      <t>a)</t>
    </r>
  </si>
  <si>
    <r>
      <t>5</t>
    </r>
    <r>
      <rPr>
        <vertAlign val="superscript"/>
        <sz val="9"/>
        <color indexed="8"/>
        <rFont val="Calibri"/>
        <family val="2"/>
      </rPr>
      <t>a)</t>
    </r>
  </si>
  <si>
    <r>
      <t>111</t>
    </r>
    <r>
      <rPr>
        <vertAlign val="superscript"/>
        <sz val="9"/>
        <color indexed="8"/>
        <rFont val="Calibri"/>
        <family val="2"/>
      </rPr>
      <t>a)</t>
    </r>
  </si>
  <si>
    <r>
      <t>7</t>
    </r>
    <r>
      <rPr>
        <vertAlign val="superscript"/>
        <sz val="9"/>
        <color indexed="8"/>
        <rFont val="Calibri"/>
        <family val="2"/>
      </rPr>
      <t>a)</t>
    </r>
  </si>
  <si>
    <r>
      <t>10</t>
    </r>
    <r>
      <rPr>
        <vertAlign val="superscript"/>
        <sz val="9"/>
        <color indexed="8"/>
        <rFont val="Calibri"/>
        <family val="2"/>
      </rPr>
      <t>a)</t>
    </r>
  </si>
  <si>
    <r>
      <t>1</t>
    </r>
    <r>
      <rPr>
        <vertAlign val="superscript"/>
        <sz val="9"/>
        <color indexed="8"/>
        <rFont val="Calibri"/>
        <family val="2"/>
      </rPr>
      <t>a)</t>
    </r>
  </si>
  <si>
    <r>
      <t>34</t>
    </r>
    <r>
      <rPr>
        <b/>
        <vertAlign val="superscript"/>
        <sz val="9"/>
        <color indexed="8"/>
        <rFont val="Calibri"/>
        <family val="2"/>
      </rPr>
      <t>b)</t>
    </r>
  </si>
  <si>
    <r>
      <t>1</t>
    </r>
    <r>
      <rPr>
        <b/>
        <vertAlign val="superscript"/>
        <sz val="9"/>
        <color indexed="8"/>
        <rFont val="Calibri"/>
        <family val="2"/>
      </rPr>
      <t>a)</t>
    </r>
  </si>
  <si>
    <t xml:space="preserve">a) dla wskaźnika Liczba projektów dotyczacych zakupu sprzętu dla służb ratowniczych została podpisana umowa w III kw. 2016 r. - wartość wskaźnika z systemu e-RPO (nie został przetransportowany do SL2014).  </t>
  </si>
  <si>
    <t xml:space="preserve">b)  dla wskaźnika Liczba zakupionych wozów pożarniczych wyposażonych w sprzęt do prowadzenia akcji ratowniczych i usuwania skutków katastrof została podpisana umowa w III kw. 2016 r. - wartość wskaźnika z systemu e-RPO (nie został przetransportowany do SL2014).  </t>
  </si>
  <si>
    <t xml:space="preserve">b) wartość wskaźnika za II kwartał przeliczona wg. kursu EBC-4,4261 , wartość wskaźnika za III kwartał i kumulatywnie przeliczona wg. kursu EBC - 4,3065 </t>
  </si>
  <si>
    <r>
      <t>137</t>
    </r>
    <r>
      <rPr>
        <vertAlign val="superscript"/>
        <sz val="9"/>
        <color indexed="8"/>
        <rFont val="Calibri"/>
        <family val="2"/>
      </rPr>
      <t xml:space="preserve">a) </t>
    </r>
  </si>
  <si>
    <r>
      <t xml:space="preserve">*W przypadku wskaźnika (23) Powierzchnia siedlisk wspieranych w celu uzyskania lepszego statusu ochrony wysoka wartość wskaźnika związane jest z dofinansowaniem projektu województwa małopolskiego </t>
    </r>
    <r>
      <rPr>
        <i/>
        <sz val="9"/>
        <rFont val="Calibri"/>
        <family val="2"/>
      </rPr>
      <t>"</t>
    </r>
    <r>
      <rPr>
        <sz val="9"/>
        <rFont val="Calibri"/>
        <family val="2"/>
      </rPr>
      <t xml:space="preserve">Parki krajobrazowe na TAK - edukacja ekologiczna i ochrona bioróżnorodności na terenie Parków Krajobrazowych Małopolski". Powierzchnia podana w ramach wskaźnika jest powierzchnią siedlisk wspieranych w celu uzyskania i statusu ochrony w rozumieniu łącznej powierzchni wszystkich siedlisk, na terenie których zaplanowano inwentaryzację i działania ochronne. Za powierzchnię wspartą uznano również siedliska naskalne, wodne i leśne. Róźnice w stosunku do wartości docelowej wskaźnika wynika m.in z różnicy w sposobie wyliczenia wskaźnika na etapie programowania, gdzie pod uwagę wzięto przykładowe typy działań z zakresu ochrony bioróżnorodności, realizowane na terenie parków krajobrazowych w Małopolsce oraz inwestycji realizowanych przez Regionalną Dyrekcję Ochrony Środowiska w Krakowie. </t>
    </r>
  </si>
  <si>
    <t>(23) Powierzchnia siedlisk wspieranych w celu uzyskania lepszego statusu ochrony*</t>
  </si>
  <si>
    <t>a) dla wskaźnika Liczba wspartych form ochrony przyrody za II kw. 2016 wprowadzono korektę dla szacowanej wartości w stosunku do poprzedniego okresu sprawozdawczego (wzrost o 88 szt. dla umowy RPMP.06.02.00-12-009/15)</t>
  </si>
  <si>
    <t>Priorytet inwestycyjny 7b
Zwiększanie mobilności regionalnej poprzez łączenie węzłów drugorzędnych i trzeciorzędnych z infrastrukturą TEN-T, w tym z węzłami multimodalnymi</t>
  </si>
  <si>
    <r>
      <t>2 962</t>
    </r>
    <r>
      <rPr>
        <vertAlign val="superscript"/>
        <sz val="9"/>
        <color indexed="8"/>
        <rFont val="Calibri"/>
        <family val="2"/>
      </rPr>
      <t xml:space="preserve">a) </t>
    </r>
  </si>
  <si>
    <r>
      <t>1 758</t>
    </r>
    <r>
      <rPr>
        <vertAlign val="superscript"/>
        <sz val="9"/>
        <color indexed="8"/>
        <rFont val="Calibri"/>
        <family val="2"/>
      </rPr>
      <t>a)</t>
    </r>
  </si>
  <si>
    <r>
      <t>499</t>
    </r>
    <r>
      <rPr>
        <vertAlign val="superscript"/>
        <sz val="10"/>
        <color indexed="8"/>
        <rFont val="Calibri"/>
        <family val="2"/>
      </rPr>
      <t>a)</t>
    </r>
  </si>
  <si>
    <r>
      <t>3 920</t>
    </r>
    <r>
      <rPr>
        <vertAlign val="superscript"/>
        <sz val="10"/>
        <color indexed="8"/>
        <rFont val="Calibri"/>
        <family val="2"/>
      </rPr>
      <t>a)</t>
    </r>
  </si>
  <si>
    <r>
      <t>914</t>
    </r>
    <r>
      <rPr>
        <vertAlign val="superscript"/>
        <sz val="10"/>
        <color indexed="8"/>
        <rFont val="Calibri"/>
        <family val="2"/>
      </rPr>
      <t>a)</t>
    </r>
  </si>
  <si>
    <r>
      <t>5 069</t>
    </r>
    <r>
      <rPr>
        <vertAlign val="superscript"/>
        <sz val="10"/>
        <color indexed="8"/>
        <rFont val="Calibri"/>
        <family val="2"/>
      </rPr>
      <t>a)</t>
    </r>
  </si>
  <si>
    <r>
      <t>2 061</t>
    </r>
    <r>
      <rPr>
        <vertAlign val="superscript"/>
        <sz val="10"/>
        <color indexed="8"/>
        <rFont val="Calibri"/>
        <family val="2"/>
      </rPr>
      <t>a)</t>
    </r>
  </si>
  <si>
    <r>
      <t>879</t>
    </r>
    <r>
      <rPr>
        <vertAlign val="superscript"/>
        <sz val="10"/>
        <color indexed="8"/>
        <rFont val="Calibri"/>
        <family val="2"/>
      </rPr>
      <t>a)</t>
    </r>
  </si>
  <si>
    <r>
      <t>903</t>
    </r>
    <r>
      <rPr>
        <vertAlign val="superscript"/>
        <sz val="10"/>
        <color indexed="8"/>
        <rFont val="Calibri"/>
        <family val="2"/>
      </rPr>
      <t>a)</t>
    </r>
  </si>
  <si>
    <r>
      <t xml:space="preserve">Dane zaprezentowane powyżej są zgodne z SL.Niespójność danych w ujęciu narastającym jest związana z probelmami z transferem z e-RPO do SL.
Dane odzwierciedlające stan faktyczny są następujące:
</t>
    </r>
    <r>
      <rPr>
        <i/>
        <u val="single"/>
        <sz val="11"/>
        <rFont val="Calibri"/>
        <family val="2"/>
      </rPr>
      <t>Złożone wnioski o dofinansowanie:</t>
    </r>
    <r>
      <rPr>
        <i/>
        <sz val="11"/>
        <rFont val="Calibri"/>
        <family val="2"/>
      </rPr>
      <t xml:space="preserve">
W ramach Priorytetu inwestycyjnego 6d od początku realizacji programu złożono 64 wnioski poprawne formalnie (w tym 10 w bieżącym okresie sprawozdawczym). Łączna wartość wniosków wyniosła: 379 733 083,42 zł wydatków ogółem, 330 580 762,83 zł wydatków kwalifikowalnych, 227 494 337,93 zł wnioskowanego dofinansowania. 
</t>
    </r>
  </si>
  <si>
    <r>
      <t xml:space="preserve">Dane zaprezentowane powyżej są zgodne z SL. Niespójność danych w ujęciu narastającym jest związana z probelmami z transferem z e-RPO do SL.
Dane odzwierciedlające stan faktyczny są następujące:
</t>
    </r>
    <r>
      <rPr>
        <i/>
        <u val="single"/>
        <sz val="11"/>
        <rFont val="Calibri"/>
        <family val="2"/>
      </rPr>
      <t>Złożone wnioski o dofinansowanie:</t>
    </r>
    <r>
      <rPr>
        <i/>
        <sz val="11"/>
        <rFont val="Calibri"/>
        <family val="2"/>
      </rPr>
      <t xml:space="preserve">
W ramach Priorytetu inwestycyjnego 7b od początku realizacji programu złożono 5 wniosków poprawnych formalnie (w tym 1 w okresie sprawozdawczym). Łączna wartość wniosków wyniosła: 281 193 440,85 zł wydatków ogółem, 259 754 650,36 zł wydatków kwalifikowalnych, 186 829 038,48 zł wnioskowanego dofinansowania.</t>
    </r>
  </si>
  <si>
    <t>Dane zaprezentowane powyżej są zgodne z SL.Niespójność danych w ujęciu narastającym jest związana z probelmami z transferem z e-RPO do SL.</t>
  </si>
  <si>
    <r>
      <t xml:space="preserve">Dane zaprezentowane powyżej są zgodne z SL.Niespójność danych w ujęciu narastającym jest związana z probelmami z transferem z e-RPO do SL.
Niespójność danych w ujęciu narastającym jest związana z błędami w systemie SL2014, opisanymi w poprzednim dokumencie sprawozdawczym.
</t>
    </r>
    <r>
      <rPr>
        <i/>
        <sz val="11"/>
        <rFont val="Calibri"/>
        <family val="2"/>
      </rPr>
      <t xml:space="preserve">
</t>
    </r>
  </si>
  <si>
    <t>4/ Jeśli w harmonogramie naborów w danym RPO podane się tylko kwoty w euro, na potrzeby niniejszej informacji dla konkursów planowanych w kol. 11 należy zastosować kurs rozliczeniowy KE właściwy dla danego miesiąca, w którym sporządzana jest informacja.</t>
  </si>
  <si>
    <t>Liczba kontraktów handlowych zagranicznych podpisanych przez przedsiębiorstwa wsparte w zakresie internacjonalizacji</t>
  </si>
  <si>
    <t>a) dla wartości wskaźników za II kw. 2016 r. wprowadzono korekty o umwoy, które w poprzenim okresie sprawozdawczym nie wyeksportowały się z systemy e-RPO do SL2014 .</t>
  </si>
  <si>
    <t xml:space="preserve"> Liczba osób z niepełnosprawnościami objętych wsparciem w programie (C)  </t>
  </si>
  <si>
    <t xml:space="preserve">Całkowita kwota certyfikowanych wydatków kwalifikowanych wykazana na podstawie deklaracji zatwierdzonych wg. kursu 4,3436 euro.  </t>
  </si>
  <si>
    <t>nazwa wskaźnika zgodna z WLWK (w RPO WM wskaźnik brzmi Długość wybudowanych/przebudowanychsieci elektroenergetycznych)</t>
  </si>
  <si>
    <r>
      <rPr>
        <b/>
        <sz val="9"/>
        <rFont val="Arial"/>
        <family val="2"/>
      </rPr>
      <t xml:space="preserve">Dotyczy Poddziałania 8.4.1 RPO (PI 8v) </t>
    </r>
    <r>
      <rPr>
        <sz val="9"/>
        <rFont val="Arial"/>
        <family val="2"/>
      </rPr>
      <t xml:space="preserve"> </t>
    </r>
    <r>
      <rPr>
        <b/>
        <sz val="9"/>
        <rFont val="Arial"/>
        <family val="2"/>
      </rPr>
      <t xml:space="preserve">oraz Poddziałania 10.2.4 i Działania10.3 (PI10iv oraz PI10iii)
</t>
    </r>
    <r>
      <rPr>
        <sz val="9"/>
        <rFont val="Arial"/>
        <family val="2"/>
      </rPr>
      <t>Mimo zapewnień PARP o przyspieszonych pracach zmierzających do podpisania Porozumienia pomiędzy PARP a IZ RPO, PARP nadal nie przekazało wzoru porozumienia, którego treść mogłaby zostać zaakceptowana przez IZ. Uwagi do ostatniego wzoru zostały przekazane do PARP w dniu 22.09.2016 r.  Zawarcie porozumienia warunkuje uruchomienie wsparcia dla MŚP przez Operatora. 
Dodatkowo istnieje obawa, że w przypadku wystąpienia jakichkolwiek opóźnień                      w  harmonogramie uruchomienia BUR skutkujacych brakiem wystarczającej liczby ofert usług rozwojowych, które mogą być finansowane z EFS (lub w ogóle ich brakiem) Operator  nie będzie mógł de facto realizować swoich zadań projektowych i kierować MŚP do udziału w szkoleniach/doradzwie. 
Analogiczne zagrożenie jest identyfikowane           w zakresie wsparcia osób indywidualnych.</t>
    </r>
  </si>
  <si>
    <t>Nierozstrzygnięta przez PARP, MR kwestia dotycząca przetwarzania danych osobowych uczestników projektów (rejestrujących się w BUR) skutkujaca brakiem uzgodnionego wzoru Porozumienia PARP-IZ RPO.</t>
  </si>
  <si>
    <t>Na spotkaniach IZ z PARP oraz MR - IZ sygnalizowała problem związany z opóźnieniami związanymi z uruchomieniem BUR oraz koniecznością sfinalizowania prac nad ostatecznym wzorem porozumienia.</t>
  </si>
  <si>
    <r>
      <rPr>
        <b/>
        <sz val="9"/>
        <rFont val="Arial"/>
        <family val="2"/>
      </rPr>
      <t>Problem z SL2014</t>
    </r>
    <r>
      <rPr>
        <sz val="9"/>
        <rFont val="Arial"/>
        <family val="2"/>
      </rPr>
      <t xml:space="preserve">
Brak możliwości skorygowania przez pracowników IZ/IP w Systemie SL2014 oczywistych pomyłek/błędów Beneficjentów we wniosku o płatność przed jego zatwierdzeniem. Wprowadzanie poprawek możliwe jest dopiero poprzez korektę zatwierdzonego wcześniej wniosku o płatność.</t>
    </r>
  </si>
  <si>
    <t>Niedostosowanie Systemu SL2014 do potrzeb IZ/IP.</t>
  </si>
  <si>
    <t>Sytuacja zdiagnozowana na etapie weryfikacji wniosku o płatność.</t>
  </si>
  <si>
    <t>Zgłoszenie problemu do MR.</t>
  </si>
  <si>
    <r>
      <rPr>
        <b/>
        <sz val="9"/>
        <rFont val="Arial"/>
        <family val="2"/>
      </rPr>
      <t>Problem z SL2014</t>
    </r>
    <r>
      <rPr>
        <sz val="9"/>
        <rFont val="Arial"/>
        <family val="2"/>
      </rPr>
      <t xml:space="preserve">
Brak stabilności systemu SL polegającej na przerwach w funkcjonowaniu systemu SL2014, w tym problemy z funkcjonowaniem ePUAP-u.</t>
    </r>
  </si>
  <si>
    <t xml:space="preserve">Przerwy w funkcjonowaniu systemu SL utrudniają prace związane z weryfikacją wniosków o płatność. Użytkownicy sytemu w trakcie pracy są wylogowywani. Zdarzają się przerwy w dostępności niektórych modułów bądz funkcjonalności systemu, w tym kluczowego modułu wnioski o płatność. Może to prowadzić do sytuacji, że Beneficjenci nie będą składać w terminie wniosków o płatność oraz innych dokumentów związanych z realizacją projektów.  Powodują trudności związane z poprawnym wprowadzeniem umów o dofinansowanie do systemu SL. System zawiesza się, co powoduje wielokrotne próby wprowadzania tej samej umowy do systemu. Brak stabilności systemu uniemożliwia bieżący monitoring i sprawozdawczość.  </t>
  </si>
  <si>
    <r>
      <rPr>
        <b/>
        <sz val="9"/>
        <rFont val="Arial"/>
        <family val="2"/>
      </rPr>
      <t>Archiwizacja a SL2014</t>
    </r>
    <r>
      <rPr>
        <sz val="9"/>
        <rFont val="Arial"/>
        <family val="2"/>
      </rPr>
      <t xml:space="preserve">
Problem archiwizacji dokumentów i danych gromadzonych w SL2014.</t>
    </r>
  </si>
  <si>
    <t>Zgłoszono problem do MR.</t>
  </si>
  <si>
    <t>Planowane kolejne pismo do MR dot. niniejszego problemu (zgodnie z ustaleniami po Przeglądzie Zarządzania w dniu 10.10.2016 r.).</t>
  </si>
  <si>
    <t xml:space="preserve">Problem zgłoszono do administratora systemu. </t>
  </si>
  <si>
    <r>
      <rPr>
        <b/>
        <sz val="9"/>
        <rFont val="Arial"/>
        <family val="2"/>
      </rPr>
      <t>Oracle - brak raportu dot. kontroli krzyżowej</t>
    </r>
    <r>
      <rPr>
        <sz val="9"/>
        <rFont val="Arial"/>
        <family val="2"/>
      </rPr>
      <t xml:space="preserve">
Wstrzymanie weryfikacji wydatków w ramach kontroli krzyżowych.</t>
    </r>
  </si>
  <si>
    <t>W chwili obecnej w narzędziu raportującym z SL2014 - Oracle Business Intelligence (BI) nie ma zdefiniowanego raportu umożliwiającego przeprowadzenie kontroli krzyżowej na etapie wniosku o płatność.</t>
  </si>
  <si>
    <t>12 29 90 609, Anna.Kolawa@umwm.pl</t>
  </si>
  <si>
    <t>Magdalena Łasak-Strutyńska</t>
  </si>
  <si>
    <t xml:space="preserve">
</t>
  </si>
  <si>
    <r>
      <t>I.</t>
    </r>
    <r>
      <rPr>
        <b/>
        <sz val="7"/>
        <rFont val="Times New Roman"/>
        <family val="1"/>
      </rPr>
      <t xml:space="preserve">    </t>
    </r>
    <r>
      <rPr>
        <b/>
        <sz val="10"/>
        <rFont val="Arial"/>
        <family val="2"/>
      </rPr>
      <t>Problemy, bariery, trudności, które zostały zidentyfikowane na etapie programowania i realizowania programów rewitalizacji przez gminy (o ile tego rodzaju kwestie zostaną zgłoszone do IZ RPO)</t>
    </r>
  </si>
  <si>
    <r>
      <t>II.</t>
    </r>
    <r>
      <rPr>
        <b/>
        <sz val="7"/>
        <rFont val="Times New Roman"/>
        <family val="1"/>
      </rPr>
      <t xml:space="preserve">   </t>
    </r>
    <r>
      <rPr>
        <b/>
        <sz val="10"/>
        <rFont val="Arial"/>
        <family val="2"/>
      </rPr>
      <t xml:space="preserve">Problemy, bariery, trudności, które zostały zidentyfikowane przez IZ RPO w trakcie weryfikacji  programów rewitalizacji </t>
    </r>
  </si>
  <si>
    <t>Opis problemu:</t>
  </si>
  <si>
    <t xml:space="preserve">Opis problemu:
</t>
  </si>
  <si>
    <t>Tabela 9. NABORY - TRYB KONKURSOWY</t>
  </si>
  <si>
    <t>Tabela 8. INFORMACJE O PRZEPROWADZONYCH KONTROLACH W TRAKCIE REALIZACJI PROGRAMU W OKRESIE SPRAWOZDAWCZYM* - Nie dotyczy bieżącego okresu sprawozdawczego</t>
  </si>
  <si>
    <t>Tabela 1. INFORMACJE FINANSOWO-RZECZOWE NA POZIOMIE PRIORYTETU INWESTYCYJNEGO</t>
  </si>
  <si>
    <r>
      <t>Tabela 2. WSKAŹNIKI PRODUKTU I REZULTATU BEZPOŚREDNIEGO</t>
    </r>
    <r>
      <rPr>
        <b/>
        <vertAlign val="superscript"/>
        <sz val="9"/>
        <color indexed="18"/>
        <rFont val="Calibri"/>
        <family val="2"/>
      </rPr>
      <t xml:space="preserve">1  </t>
    </r>
  </si>
  <si>
    <r>
      <t xml:space="preserve">Tabela 3. PODZIAŁ NA WOJEWÓDZTWA WSKAŹNIKÓW MONITORUJĄCYCH PROJEKTY LINIOWE REALIZOWANE W PROGRAMACH KRAJOWYCH  </t>
    </r>
    <r>
      <rPr>
        <b/>
        <vertAlign val="superscript"/>
        <sz val="10"/>
        <color indexed="18"/>
        <rFont val="Calibri"/>
        <family val="2"/>
      </rPr>
      <t xml:space="preserve">1 </t>
    </r>
    <r>
      <rPr>
        <b/>
        <sz val="10"/>
        <color indexed="18"/>
        <rFont val="Calibri"/>
        <family val="2"/>
      </rPr>
      <t>- Nie dotyczy RPO</t>
    </r>
  </si>
  <si>
    <r>
      <t>Tabela 4. DODATKOWE CELE ROCZNE WYZNACZONE DLA WSKAŹNIKÓW / KEW</t>
    </r>
    <r>
      <rPr>
        <b/>
        <vertAlign val="superscript"/>
        <sz val="10"/>
        <color indexed="18"/>
        <rFont val="Calibri"/>
        <family val="2"/>
      </rPr>
      <t>1</t>
    </r>
    <r>
      <rPr>
        <b/>
        <sz val="10"/>
        <color indexed="18"/>
        <rFont val="Calibri"/>
        <family val="2"/>
      </rPr>
      <t xml:space="preserve"> WŁĄCZONYCH DO RAM WYKONANIA</t>
    </r>
    <r>
      <rPr>
        <b/>
        <vertAlign val="superscript"/>
        <sz val="10"/>
        <color indexed="18"/>
        <rFont val="Calibri"/>
        <family val="2"/>
      </rPr>
      <t>2</t>
    </r>
  </si>
  <si>
    <t>Tabela 10. PROJEKTY – TRYB POZAKONKURSOWY</t>
  </si>
  <si>
    <t>Tabela 17. INFORMACJE NT. STANU REALIZACJI WSTĘPNYCH WARUNKÓW W RAMACH PROGRAMU OPERACYJNEGO</t>
  </si>
  <si>
    <t>Tabela 19a Informacje nt. problemów napotkanych przez gminy w związku z programowaniem i realizacją programów rewitalizacji oraz IZ RPO w związku z weryfikacją programów rewitalizacji (1) - Nie dotyczy bieżącego okresu sprawozdawczego</t>
  </si>
  <si>
    <t>Tabela 20. REALIZACJA INSTRUMENTÓW TERYTORIALNYCH - Nie dotyczy bieżącego okresu sprawozdawczego</t>
  </si>
  <si>
    <t>Tabela 20b. Inne instrumenty terytorialne (1) - Nie dotyczy bieżącego okresu sprawozdawczego</t>
  </si>
  <si>
    <t>Tabela 21. INFORMACJE NA TEMAT PROJEKTÓW KOMPLEMENTARNYCH NA PODSTAWIE STRATEGII ZIT W RAMACH POIIŚ I POPW* - Nie dotyczy bieżącego okresu sprawozdawczego</t>
  </si>
  <si>
    <r>
      <t>Tabela 22. WSKAŹNIKI PRODUKTU I REZULTATU BEZPOŚREDNIEGO</t>
    </r>
    <r>
      <rPr>
        <b/>
        <vertAlign val="superscript"/>
        <sz val="10"/>
        <color indexed="18"/>
        <rFont val="Calibri"/>
        <family val="2"/>
      </rPr>
      <t>1</t>
    </r>
    <r>
      <rPr>
        <b/>
        <sz val="10"/>
        <color indexed="18"/>
        <rFont val="Calibri"/>
        <family val="2"/>
      </rPr>
      <t xml:space="preserve"> DLA PROJEKTÓW KOMPLEMENTARNYCH NA PODSTAWIE STRATEGII ZIT W RAMACH POIIŚ I POPW*  
 - Nie dotyczy bieżącego okresu sprawozdawczego</t>
    </r>
  </si>
  <si>
    <t xml:space="preserve">Całkowita kwota certyfikowanych wydatków kwalifikowanych wykazana na podstawie deklaracji zatwierdzonych za II kwartał 2016 wg. kursu 4,3940 euro, a za III kwartał 2016 r. wg. kursu 4,3436 euro. </t>
  </si>
  <si>
    <t xml:space="preserve">Całkowita kwota certyfikowanych wydatków kwalifikowanych wykazana na podstawie deklaracji zatwierdzonych za III kwartał 2016 r. wg. kursu 4,3436 euro. </t>
  </si>
  <si>
    <r>
      <t>Dane zaprezentowane powyżej są zgodne z SL. Niespójność danych w ujęciu narastającym jest związana z probelmami z transferem z e-RPO do SL.
Dane odzwierciedlające stan faktyczny są następujące:
Złożone wnioski o dofinansowanie:
W Priorytecie inwestycyjnym 1b w systemie SL powinno znaleźć się 88 wniosków o wartość ogółem 14 683 586,60 zł, wydatki kwalifikowane 13 156 603,65 zł, dofinansowanie 12 147 933,89 zł (do systemu nie zostały wprowadzone dane dot. 11 wniosków).
Zawarte umowy/decyzje o dofinansowanie:
W III kwartale w ramach Priorytetu inwestycyjnego 1b 4 projektodawców rozwiązało umowy o łącznej wartości ogółem 363 196,86 zł, wydatki kwalifikowane 295 282,00 zł, dofinansowanie 265 753,80 zł.</t>
    </r>
    <r>
      <rPr>
        <i/>
        <sz val="11"/>
        <rFont val="Calibri"/>
        <family val="2"/>
      </rPr>
      <t xml:space="preserve">
</t>
    </r>
  </si>
  <si>
    <t xml:space="preserve">a) korekta wartości wskaźnika za II kwartał w stosunku do poprzedniej informacji kwartalnej w związku z wprowadzeniem umów za II kwartał, które w poprzednim okresie nie przetransportowały się z systemu e-RPO do SL2014 oraz w związku z rozwiązaniem 3 umów w II kwartale.  </t>
  </si>
  <si>
    <r>
      <t xml:space="preserve">W wyniku dotychczasowych doświadczeń podjęto decyzje o uproszczeniu oceny projektów w zakresie EFS poprzez rezygnację z procedury przeprowadzania negocjacji projektów na zasadach wynikających z aktualnej wersji </t>
    </r>
    <r>
      <rPr>
        <i/>
        <sz val="9"/>
        <rFont val="Arial"/>
        <family val="2"/>
      </rPr>
      <t>Wytycznych w zakresie trybów wyboru projektów na lata 2014-2020</t>
    </r>
    <r>
      <rPr>
        <sz val="9"/>
        <rFont val="Arial"/>
        <family val="2"/>
      </rPr>
      <t>.</t>
    </r>
  </si>
  <si>
    <r>
      <rPr>
        <b/>
        <sz val="9"/>
        <rFont val="Arial"/>
        <family val="2"/>
      </rPr>
      <t>Problem z Oracle</t>
    </r>
    <r>
      <rPr>
        <sz val="9"/>
        <rFont val="Arial"/>
        <family val="2"/>
      </rPr>
      <t xml:space="preserve">
Brak stabliności systemu raportującego SRHD (Oracle) raportującego z SL2014</t>
    </r>
  </si>
  <si>
    <t xml:space="preserve">wartości wskaźników, dla których oszacowano wartości z umów o dofinansowanie i/lub przedstawiono realizację z wniosków o płatność  </t>
  </si>
  <si>
    <r>
      <t>Projekt nie został jeszcze przedłożony do KE, natomiast została przyjęta Uchwała Nr 1486/15 ZWM z 05.11.2015 r. w sprawie propozycji przedsięwzięć uznanych za zgłoszone i wskazanych do objęcia procedurą identyfikacji projektów            w trybie pozakonkursowym w ramach RPO WM na lata 2014-2020. Przyjęcie Uchwały umożliwiło rozpoczęcie procedury identyfikacji projektów zgodnie z art. 48 ust. 3 ustawy z dnia 11 lipca 2014 r. o zasadach realizacji programów w zakresie polityki spójności finansowanych w perspektywie finansowej 2014 – 2020 (Dz. U. z 2014 r., poz.1146</t>
    </r>
    <r>
      <rPr>
        <sz val="8"/>
        <color indexed="8"/>
        <rFont val="Arial"/>
        <family val="2"/>
      </rPr>
      <t>). 30 czerwca 2016 r. Beneficjent  złożył kartę projektu do identyfikacji.</t>
    </r>
    <r>
      <rPr>
        <sz val="8"/>
        <color indexed="10"/>
        <rFont val="Arial"/>
        <family val="2"/>
      </rPr>
      <t xml:space="preserve">
</t>
    </r>
    <r>
      <rPr>
        <sz val="8"/>
        <rFont val="Arial"/>
        <family val="2"/>
      </rPr>
      <t>Ze względu na fakt, iż projekt jest objęty wsparciem z JASPERS ukierunkowanym na opracowanie wniosku o dofinansowanie podjęto decyzję o wstrzymaniu procedury identyfikacji projektu do momentu uzyskania informacji z Biura JASPERS, przy jednoczesnym braku wstrzymania opiniowania projektu przez Komitet Sterujący. Ponadto wskazano na możliwość uczestniczenia Wnioskodawcy          w posiedzeniu Komitetu Sterującego, celem ewentualnego wypracowania indywidualnych kryteriów oceny projektu.</t>
    </r>
    <r>
      <rPr>
        <sz val="8"/>
        <color indexed="10"/>
        <rFont val="Arial"/>
        <family val="2"/>
      </rPr>
      <t xml:space="preserve">
</t>
    </r>
  </si>
  <si>
    <t>W okresie natężonej pracy w systemie (sporządzanie raportów kwartalnych) system działa bardzo powoli lub też zawiesza się.                 W skrajnych przypadkach część raportów nie działa.</t>
  </si>
  <si>
    <t>Brak spełnienia przez SL2014 wymogów prawnych                                  i merytorycznych umożliwiających w przyszłości archiwizację dokumentów i danych gromadzonych w systemie przez Beneficjentów                       i IZ/IP RPO WM.</t>
  </si>
  <si>
    <t>Uchwały Komitetu Monitorującego                                          nr 48/16, 49/16 i 50/16.</t>
  </si>
  <si>
    <r>
      <t xml:space="preserve">22 marca 2016 r. Zarząd Województwa Małopolskiego (ZWM) podjął decyzję                           o anulowaniu konkursu nr RPMP.01.01.00-IZ.00-12-020/16 dla 1 Osi priorytetowej </t>
    </r>
    <r>
      <rPr>
        <i/>
        <sz val="9"/>
        <rFont val="Arial"/>
        <family val="2"/>
      </rPr>
      <t>Gospodarka wiedzy</t>
    </r>
    <r>
      <rPr>
        <sz val="9"/>
        <rFont val="Arial"/>
        <family val="2"/>
      </rPr>
      <t xml:space="preserve">, Działanie 1.1 </t>
    </r>
    <r>
      <rPr>
        <i/>
        <sz val="9"/>
        <rFont val="Arial"/>
        <family val="2"/>
      </rPr>
      <t>Infrastruktura badawcza sektora nauki</t>
    </r>
    <r>
      <rPr>
        <sz val="9"/>
        <rFont val="Arial"/>
        <family val="2"/>
      </rPr>
      <t>, typ projektu A I</t>
    </r>
    <r>
      <rPr>
        <i/>
        <sz val="9"/>
        <rFont val="Arial"/>
        <family val="2"/>
      </rPr>
      <t>nfrastruktura badawcza w jednostkach naukowych</t>
    </r>
    <r>
      <rPr>
        <sz val="9"/>
        <rFont val="Arial"/>
        <family val="2"/>
      </rPr>
      <t xml:space="preserve"> w ramach RPO WM w związku z brakiem Rozporządzenia Ministra Rozwoju z dnia 16 czerwca 2016 r.        </t>
    </r>
    <r>
      <rPr>
        <i/>
        <sz val="9"/>
        <rFont val="Arial"/>
        <family val="2"/>
      </rPr>
      <t>w sprawie udzielania pomocy  inwestycyjnej  na  infrastrukturę  badawczą  w  ramach  regionalnych programów operacyjnych na lata 2014 –2020</t>
    </r>
    <r>
      <rPr>
        <sz val="9"/>
        <rFont val="Arial"/>
        <family val="2"/>
      </rPr>
      <t xml:space="preserve">.
</t>
    </r>
  </si>
  <si>
    <t>26.10.2016 r, Kraków</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</si>
</sst>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
    <numFmt numFmtId="169" formatCode="_-* #,##0.00\ _z_ł_-;\-* #,##0.00\ _z_ł_-;_-* \-??\ _z_ł_-;_-@_-"/>
    <numFmt numFmtId="170" formatCode="_-* #,##0\ _z_ł_-;\-* #,##0\ _z_ł_-;_-* \-??\ _z_ł_-;_-@_-"/>
    <numFmt numFmtId="171" formatCode="_-* #,##0\ _z_ł_-;\-* #,##0\ _z_ł_-;_-* &quot;-&quot;??\ _z_ł_-;_-@_-"/>
    <numFmt numFmtId="172" formatCode="_-* #,##0.00\ _z_ł_-;\-* #,##0.00\ _z_ł_-;_-* &quot;-&quot;?\ _z_ł_-;_-@_-"/>
    <numFmt numFmtId="173" formatCode="0.00,,"/>
    <numFmt numFmtId="174" formatCode="#,##0.00_ ;\-#,##0.00\ "/>
    <numFmt numFmtId="175" formatCode="_-* #,##0.00\ [$zł-415]_-;\-* #,##0.00\ [$zł-415]_-;_-* &quot;-&quot;??\ [$zł-415]_-;_-@_-"/>
    <numFmt numFmtId="176" formatCode="#,##0_ ;\-#,##0\ "/>
  </numFmts>
  <fonts count="147">
    <font>
      <sz val="10"/>
      <name val="Arial"/>
      <family val="0"/>
    </font>
    <font>
      <b/>
      <sz val="8"/>
      <name val="Arial"/>
      <family val="2"/>
    </font>
    <font>
      <b/>
      <sz val="8"/>
      <color indexed="8"/>
      <name val="Arial"/>
      <family val="2"/>
    </font>
    <font>
      <i/>
      <sz val="8"/>
      <name val="Arial"/>
      <family val="2"/>
    </font>
    <font>
      <b/>
      <sz val="10"/>
      <name val="Arial"/>
      <family val="2"/>
    </font>
    <font>
      <sz val="8"/>
      <name val="Arial"/>
      <family val="2"/>
    </font>
    <font>
      <b/>
      <sz val="9"/>
      <name val="Arial"/>
      <family val="2"/>
    </font>
    <font>
      <sz val="9"/>
      <name val="Arial"/>
      <family val="2"/>
    </font>
    <font>
      <b/>
      <sz val="9"/>
      <color indexed="8"/>
      <name val="Arial"/>
      <family val="2"/>
    </font>
    <font>
      <sz val="9"/>
      <color indexed="8"/>
      <name val="Arial"/>
      <family val="2"/>
    </font>
    <font>
      <i/>
      <sz val="9"/>
      <color indexed="8"/>
      <name val="Arial"/>
      <family val="2"/>
    </font>
    <font>
      <i/>
      <sz val="8"/>
      <color indexed="8"/>
      <name val="Calibri"/>
      <family val="2"/>
    </font>
    <font>
      <b/>
      <sz val="11"/>
      <color indexed="8"/>
      <name val="Calibri"/>
      <family val="2"/>
    </font>
    <font>
      <sz val="10"/>
      <color indexed="8"/>
      <name val="Calibri"/>
      <family val="2"/>
    </font>
    <font>
      <b/>
      <sz val="10"/>
      <color indexed="8"/>
      <name val="Calibri"/>
      <family val="2"/>
    </font>
    <font>
      <sz val="9"/>
      <color indexed="8"/>
      <name val="Calibri"/>
      <family val="2"/>
    </font>
    <font>
      <sz val="9"/>
      <name val="Calibri"/>
      <family val="2"/>
    </font>
    <font>
      <vertAlign val="superscript"/>
      <sz val="9"/>
      <name val="Calibri"/>
      <family val="2"/>
    </font>
    <font>
      <sz val="10"/>
      <name val="Calibri"/>
      <family val="2"/>
    </font>
    <font>
      <u val="single"/>
      <sz val="10"/>
      <color indexed="12"/>
      <name val="Arial"/>
      <family val="2"/>
    </font>
    <font>
      <u val="single"/>
      <sz val="10"/>
      <color indexed="36"/>
      <name val="Arial"/>
      <family val="2"/>
    </font>
    <font>
      <b/>
      <vertAlign val="superscript"/>
      <sz val="10"/>
      <color indexed="8"/>
      <name val="Calibri"/>
      <family val="2"/>
    </font>
    <font>
      <vertAlign val="superscript"/>
      <sz val="9"/>
      <color indexed="8"/>
      <name val="Calibri"/>
      <family val="2"/>
    </font>
    <font>
      <b/>
      <u val="single"/>
      <sz val="8"/>
      <name val="Arial"/>
      <family val="2"/>
    </font>
    <font>
      <sz val="8"/>
      <name val="Calibri"/>
      <family val="2"/>
    </font>
    <font>
      <vertAlign val="superscript"/>
      <sz val="8"/>
      <color indexed="8"/>
      <name val="Calibri"/>
      <family val="2"/>
    </font>
    <font>
      <i/>
      <sz val="9"/>
      <name val="Calibri"/>
      <family val="2"/>
    </font>
    <font>
      <sz val="8"/>
      <color indexed="8"/>
      <name val="Calibri"/>
      <family val="2"/>
    </font>
    <font>
      <sz val="7"/>
      <color indexed="8"/>
      <name val="Calibri"/>
      <family val="2"/>
    </font>
    <font>
      <i/>
      <sz val="7"/>
      <color indexed="8"/>
      <name val="Calibri"/>
      <family val="2"/>
    </font>
    <font>
      <vertAlign val="superscript"/>
      <sz val="8"/>
      <name val="Calibri"/>
      <family val="2"/>
    </font>
    <font>
      <vertAlign val="superscript"/>
      <sz val="10"/>
      <name val="Calibri"/>
      <family val="2"/>
    </font>
    <font>
      <i/>
      <sz val="10"/>
      <name val="Calibri"/>
      <family val="2"/>
    </font>
    <font>
      <i/>
      <sz val="10"/>
      <color indexed="8"/>
      <name val="Calibri"/>
      <family val="2"/>
    </font>
    <font>
      <b/>
      <vertAlign val="superscript"/>
      <sz val="8"/>
      <name val="Arial"/>
      <family val="2"/>
    </font>
    <font>
      <vertAlign val="superscript"/>
      <sz val="8"/>
      <name val="Arial"/>
      <family val="2"/>
    </font>
    <font>
      <sz val="8"/>
      <color indexed="10"/>
      <name val="Arial"/>
      <family val="2"/>
    </font>
    <font>
      <b/>
      <sz val="12"/>
      <name val="Arial"/>
      <family val="2"/>
    </font>
    <font>
      <b/>
      <sz val="7"/>
      <name val="Times New Roman"/>
      <family val="1"/>
    </font>
    <font>
      <sz val="12"/>
      <name val="Times New Roman"/>
      <family val="1"/>
    </font>
    <font>
      <i/>
      <sz val="9"/>
      <name val="Arial"/>
      <family val="2"/>
    </font>
    <font>
      <b/>
      <vertAlign val="superscript"/>
      <sz val="9"/>
      <name val="Arial"/>
      <family val="2"/>
    </font>
    <font>
      <u val="single"/>
      <sz val="9"/>
      <name val="Arial"/>
      <family val="2"/>
    </font>
    <font>
      <vertAlign val="superscript"/>
      <sz val="10"/>
      <name val="Arial"/>
      <family val="2"/>
    </font>
    <font>
      <vertAlign val="superscript"/>
      <sz val="9"/>
      <name val="Arial"/>
      <family val="2"/>
    </font>
    <font>
      <sz val="11"/>
      <color indexed="8"/>
      <name val="Calibri"/>
      <family val="2"/>
    </font>
    <font>
      <i/>
      <sz val="9"/>
      <color indexed="8"/>
      <name val="Calibri"/>
      <family val="2"/>
    </font>
    <font>
      <b/>
      <sz val="9"/>
      <color indexed="8"/>
      <name val="Calibri"/>
      <family val="2"/>
    </font>
    <font>
      <i/>
      <vertAlign val="superscript"/>
      <sz val="9"/>
      <color indexed="8"/>
      <name val="Calibri"/>
      <family val="2"/>
    </font>
    <font>
      <b/>
      <i/>
      <sz val="9"/>
      <color indexed="8"/>
      <name val="Calibri"/>
      <family val="2"/>
    </font>
    <font>
      <sz val="8"/>
      <color indexed="10"/>
      <name val="Calibri"/>
      <family val="2"/>
    </font>
    <font>
      <b/>
      <vertAlign val="superscript"/>
      <sz val="9"/>
      <color indexed="8"/>
      <name val="Calibri"/>
      <family val="2"/>
    </font>
    <font>
      <u val="single"/>
      <sz val="10"/>
      <name val="Arial"/>
      <family val="2"/>
    </font>
    <font>
      <i/>
      <sz val="10"/>
      <name val="Arial"/>
      <family val="2"/>
    </font>
    <font>
      <u val="single"/>
      <sz val="9"/>
      <color indexed="8"/>
      <name val="Arial"/>
      <family val="2"/>
    </font>
    <font>
      <b/>
      <sz val="10"/>
      <color indexed="18"/>
      <name val="Calibri"/>
      <family val="2"/>
    </font>
    <font>
      <b/>
      <vertAlign val="superscript"/>
      <sz val="10"/>
      <color indexed="18"/>
      <name val="Calibri"/>
      <family val="2"/>
    </font>
    <font>
      <b/>
      <vertAlign val="superscript"/>
      <sz val="9"/>
      <color indexed="18"/>
      <name val="Calibri"/>
      <family val="2"/>
    </font>
    <font>
      <sz val="9"/>
      <color indexed="10"/>
      <name val="Arial"/>
      <family val="2"/>
    </font>
    <font>
      <b/>
      <u val="single"/>
      <sz val="10"/>
      <name val="Arial"/>
      <family val="2"/>
    </font>
    <font>
      <sz val="11"/>
      <name val="Calibri"/>
      <family val="2"/>
    </font>
    <font>
      <b/>
      <sz val="10"/>
      <name val="Calibri"/>
      <family val="2"/>
    </font>
    <font>
      <b/>
      <vertAlign val="superscript"/>
      <sz val="10"/>
      <name val="Calibri"/>
      <family val="2"/>
    </font>
    <font>
      <i/>
      <sz val="11"/>
      <name val="Calibri"/>
      <family val="2"/>
    </font>
    <font>
      <i/>
      <u val="single"/>
      <sz val="11"/>
      <name val="Calibri"/>
      <family val="2"/>
    </font>
    <font>
      <b/>
      <sz val="12"/>
      <name val="Calibri"/>
      <family val="2"/>
    </font>
    <font>
      <b/>
      <sz val="9"/>
      <name val="Calibri"/>
      <family val="2"/>
    </font>
    <font>
      <b/>
      <sz val="8"/>
      <name val="Calibri"/>
      <family val="2"/>
    </font>
    <font>
      <b/>
      <sz val="7"/>
      <color indexed="8"/>
      <name val="Calibri"/>
      <family val="2"/>
    </font>
    <font>
      <b/>
      <i/>
      <sz val="7"/>
      <color indexed="8"/>
      <name val="Calibri"/>
      <family val="2"/>
    </font>
    <font>
      <b/>
      <vertAlign val="superscript"/>
      <sz val="8"/>
      <color indexed="8"/>
      <name val="Calibri"/>
      <family val="2"/>
    </font>
    <font>
      <sz val="8"/>
      <color indexed="8"/>
      <name val="Arial"/>
      <family val="2"/>
    </font>
    <font>
      <b/>
      <u val="single"/>
      <sz val="9"/>
      <name val="Arial"/>
      <family val="2"/>
    </font>
    <font>
      <vertAlign val="superscript"/>
      <sz val="10"/>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9"/>
      <color indexed="18"/>
      <name val="Arial"/>
      <family val="2"/>
    </font>
    <font>
      <sz val="9"/>
      <color indexed="18"/>
      <name val="Arial"/>
      <family val="2"/>
    </font>
    <font>
      <b/>
      <sz val="8"/>
      <color indexed="8"/>
      <name val="Calibri"/>
      <family val="2"/>
    </font>
    <font>
      <b/>
      <sz val="10"/>
      <color indexed="18"/>
      <name val="Arial"/>
      <family val="2"/>
    </font>
    <font>
      <b/>
      <sz val="8"/>
      <color indexed="50"/>
      <name val="Arial"/>
      <family val="2"/>
    </font>
    <font>
      <b/>
      <sz val="8"/>
      <color indexed="55"/>
      <name val="Arial"/>
      <family val="2"/>
    </font>
    <font>
      <b/>
      <strike/>
      <sz val="9"/>
      <color indexed="8"/>
      <name val="Arial"/>
      <family val="2"/>
    </font>
    <font>
      <sz val="9"/>
      <color indexed="63"/>
      <name val="Arial"/>
      <family val="2"/>
    </font>
    <font>
      <sz val="9"/>
      <color indexed="23"/>
      <name val="Arial"/>
      <family val="2"/>
    </font>
    <font>
      <b/>
      <sz val="9"/>
      <color indexed="18"/>
      <name val="Calibri"/>
      <family val="2"/>
    </font>
    <font>
      <b/>
      <sz val="8"/>
      <color indexed="10"/>
      <name val="Arial"/>
      <family val="2"/>
    </font>
    <font>
      <sz val="9"/>
      <color indexed="10"/>
      <name val="Calibri"/>
      <family val="2"/>
    </font>
    <font>
      <sz val="10"/>
      <color indexed="18"/>
      <name val="Arial"/>
      <family val="2"/>
    </font>
    <font>
      <sz val="10"/>
      <color indexed="18"/>
      <name val="Calibri"/>
      <family val="2"/>
    </font>
    <font>
      <b/>
      <sz val="8"/>
      <color indexed="18"/>
      <name val="Arial"/>
      <family val="2"/>
    </font>
    <font>
      <b/>
      <sz val="12"/>
      <color indexed="1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9"/>
      <color rgb="FF000080"/>
      <name val="Arial"/>
      <family val="2"/>
    </font>
    <font>
      <sz val="9"/>
      <color rgb="FF000080"/>
      <name val="Arial"/>
      <family val="2"/>
    </font>
    <font>
      <b/>
      <sz val="9"/>
      <color rgb="FF000099"/>
      <name val="Arial"/>
      <family val="2"/>
    </font>
    <font>
      <b/>
      <sz val="10"/>
      <color rgb="FF000099"/>
      <name val="Arial"/>
      <family val="2"/>
    </font>
    <font>
      <sz val="9"/>
      <color theme="1" tint="0.04998999834060669"/>
      <name val="Arial"/>
      <family val="2"/>
    </font>
    <font>
      <b/>
      <sz val="9"/>
      <color theme="1" tint="0.04998999834060669"/>
      <name val="Arial"/>
      <family val="2"/>
    </font>
    <font>
      <sz val="10"/>
      <color theme="1"/>
      <name val="Calibri"/>
      <family val="2"/>
    </font>
    <font>
      <b/>
      <sz val="10"/>
      <color theme="1"/>
      <name val="Calibri"/>
      <family val="2"/>
    </font>
    <font>
      <sz val="10"/>
      <color theme="1" tint="0.04998999834060669"/>
      <name val="Calibri"/>
      <family val="2"/>
    </font>
    <font>
      <sz val="8"/>
      <color rgb="FFFF0000"/>
      <name val="Calibri"/>
      <family val="2"/>
    </font>
    <font>
      <sz val="9"/>
      <color rgb="FF000000"/>
      <name val="Arial"/>
      <family val="2"/>
    </font>
    <font>
      <b/>
      <sz val="8"/>
      <color rgb="FF92D050"/>
      <name val="Arial"/>
      <family val="2"/>
    </font>
    <font>
      <b/>
      <sz val="8"/>
      <color theme="0" tint="-0.3499799966812134"/>
      <name val="Arial"/>
      <family val="2"/>
    </font>
    <font>
      <sz val="9"/>
      <color rgb="FFFF0000"/>
      <name val="Arial"/>
      <family val="2"/>
    </font>
    <font>
      <b/>
      <strike/>
      <sz val="9"/>
      <color theme="1" tint="0.04998999834060669"/>
      <name val="Arial"/>
      <family val="2"/>
    </font>
    <font>
      <sz val="9"/>
      <color theme="1" tint="0.15000000596046448"/>
      <name val="Arial"/>
      <family val="2"/>
    </font>
    <font>
      <sz val="9"/>
      <color theme="0" tint="-0.4999699890613556"/>
      <name val="Arial"/>
      <family val="2"/>
    </font>
    <font>
      <b/>
      <sz val="9"/>
      <color rgb="FF000099"/>
      <name val="Calibri"/>
      <family val="2"/>
    </font>
    <font>
      <sz val="9"/>
      <color rgb="FFFF0000"/>
      <name val="Calibri"/>
      <family val="2"/>
    </font>
    <font>
      <b/>
      <sz val="8"/>
      <color rgb="FFFF0000"/>
      <name val="Arial"/>
      <family val="2"/>
    </font>
    <font>
      <b/>
      <sz val="10"/>
      <color rgb="FF000099"/>
      <name val="Calibri"/>
      <family val="2"/>
    </font>
    <font>
      <sz val="10"/>
      <color rgb="FF000099"/>
      <name val="Arial"/>
      <family val="2"/>
    </font>
    <font>
      <sz val="10"/>
      <color rgb="FF000099"/>
      <name val="Calibri"/>
      <family val="2"/>
    </font>
    <font>
      <b/>
      <sz val="8"/>
      <color rgb="FF000099"/>
      <name val="Arial"/>
      <family val="2"/>
    </font>
    <font>
      <b/>
      <sz val="12"/>
      <color rgb="FF000099"/>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65"/>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99"/>
        <bgColor indexed="64"/>
      </patternFill>
    </fill>
    <fill>
      <patternFill patternType="solid">
        <fgColor indexed="43"/>
        <bgColor indexed="64"/>
      </patternFill>
    </fill>
    <fill>
      <patternFill patternType="solid">
        <fgColor rgb="FFCCECFF"/>
        <bgColor indexed="64"/>
      </patternFill>
    </fill>
    <fill>
      <patternFill patternType="solid">
        <fgColor theme="0"/>
        <bgColor indexed="64"/>
      </patternFill>
    </fill>
    <fill>
      <patternFill patternType="solid">
        <fgColor theme="8" tint="0.5999600291252136"/>
        <bgColor indexed="64"/>
      </patternFill>
    </fill>
    <fill>
      <patternFill patternType="solid">
        <fgColor rgb="FFCCCCCC"/>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rgb="FF92D050"/>
        <bgColor indexed="64"/>
      </patternFill>
    </fill>
    <fill>
      <patternFill patternType="lightUp">
        <fgColor rgb="FF92D050"/>
        <bgColor theme="6" tint="0.39991000294685364"/>
      </patternFill>
    </fill>
    <fill>
      <patternFill patternType="solid">
        <fgColor indexed="22"/>
        <bgColor indexed="64"/>
      </patternFill>
    </fill>
    <fill>
      <patternFill patternType="darkHorizontal">
        <fgColor rgb="FFFFFF99"/>
        <bgColor theme="0" tint="-0.149959996342659"/>
      </patternFill>
    </fill>
    <fill>
      <patternFill patternType="solid">
        <fgColor rgb="FF7030A0"/>
        <bgColor indexed="64"/>
      </patternFill>
    </fill>
    <fill>
      <patternFill patternType="solid">
        <fgColor theme="8" tint="0.5999600291252136"/>
        <bgColor indexed="64"/>
      </patternFill>
    </fill>
    <fill>
      <patternFill patternType="solid">
        <fgColor indexed="9"/>
        <bgColor indexed="64"/>
      </patternFill>
    </fill>
    <fill>
      <patternFill patternType="solid">
        <fgColor theme="0" tint="-0.24997000396251678"/>
        <bgColor indexed="64"/>
      </patternFill>
    </fill>
    <fill>
      <patternFill patternType="lightUp">
        <fgColor rgb="FF92D050"/>
      </patternFill>
    </fill>
    <fill>
      <patternFill patternType="solid">
        <fgColor theme="0" tint="-0.24997000396251678"/>
        <bgColor indexed="64"/>
      </patternFill>
    </fill>
    <fill>
      <patternFill patternType="solid">
        <fgColor rgb="FFD9D9D9"/>
        <bgColor indexed="64"/>
      </patternFill>
    </fill>
    <fill>
      <patternFill patternType="solid">
        <fgColor rgb="FFEEECE1"/>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medium"/>
      <bottom/>
    </border>
    <border>
      <left style="thin"/>
      <right style="thin"/>
      <top style="thin"/>
      <bottom style="medium"/>
    </border>
    <border>
      <left style="thin"/>
      <right>
        <color indexed="63"/>
      </right>
      <top style="thin"/>
      <bottom style="thin"/>
    </border>
    <border>
      <left>
        <color indexed="63"/>
      </left>
      <right style="thin"/>
      <top style="thin"/>
      <bottom style="thin"/>
    </border>
    <border>
      <left/>
      <right style="medium"/>
      <top style="thin"/>
      <bottom style="thin"/>
    </border>
    <border>
      <left style="thin"/>
      <right>
        <color indexed="63"/>
      </right>
      <top style="thin"/>
      <bottom>
        <color indexed="63"/>
      </bottom>
    </border>
    <border>
      <left/>
      <right style="thin"/>
      <top style="thin"/>
      <bottom/>
    </border>
    <border>
      <left style="medium"/>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thin"/>
      <right style="medium"/>
      <top style="medium"/>
      <bottom style="thin"/>
    </border>
    <border>
      <left/>
      <right/>
      <top style="medium"/>
      <bottom style="thin"/>
    </border>
    <border>
      <left style="medium"/>
      <right style="thin"/>
      <top/>
      <bottom style="thin"/>
    </border>
    <border>
      <left style="thin"/>
      <right style="thin"/>
      <top>
        <color indexed="63"/>
      </top>
      <bottom style="thin"/>
    </border>
    <border>
      <left style="medium"/>
      <right style="medium"/>
      <top style="medium"/>
      <bottom style="medium"/>
    </border>
    <border>
      <left/>
      <right style="medium"/>
      <top/>
      <bottom style="medium"/>
    </border>
    <border>
      <left style="medium"/>
      <right style="medium"/>
      <top>
        <color indexed="63"/>
      </top>
      <bottom style="medium"/>
    </border>
    <border>
      <left>
        <color indexed="63"/>
      </left>
      <right style="medium"/>
      <top style="medium"/>
      <bottom style="medium"/>
    </border>
    <border>
      <left style="medium"/>
      <right style="medium"/>
      <top>
        <color indexed="63"/>
      </top>
      <bottom>
        <color indexed="63"/>
      </bottom>
    </border>
    <border>
      <left style="medium"/>
      <right/>
      <top/>
      <bottom/>
    </border>
    <border>
      <left style="medium"/>
      <right style="medium"/>
      <top style="medium"/>
      <bottom>
        <color indexed="63"/>
      </bottom>
    </border>
    <border>
      <left/>
      <right style="medium"/>
      <top/>
      <bottom/>
    </border>
    <border>
      <left>
        <color indexed="63"/>
      </left>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medium"/>
      <right style="medium"/>
      <top>
        <color indexed="63"/>
      </top>
      <bottom style="thin"/>
    </border>
    <border>
      <left style="thin"/>
      <right style="thin"/>
      <top style="medium"/>
      <bottom style="thin"/>
    </border>
    <border>
      <left style="thin"/>
      <right style="thin"/>
      <top/>
      <bottom style="medium"/>
    </border>
    <border>
      <left/>
      <right style="thin"/>
      <top/>
      <bottom style="thin"/>
    </border>
    <border>
      <left/>
      <right/>
      <top style="thin"/>
      <bottom style="thin"/>
    </border>
    <border>
      <left style="medium"/>
      <right/>
      <top style="thin"/>
      <bottom style="thin"/>
    </border>
    <border>
      <left style="thin"/>
      <right style="thin"/>
      <top>
        <color indexed="63"/>
      </top>
      <bottom>
        <color indexed="63"/>
      </bottom>
    </border>
    <border>
      <left style="thin"/>
      <right>
        <color indexed="63"/>
      </right>
      <top>
        <color indexed="63"/>
      </top>
      <bottom style="thin"/>
    </border>
    <border>
      <left style="thin"/>
      <right style="medium"/>
      <top/>
      <bottom style="thin"/>
    </border>
    <border>
      <left style="medium"/>
      <right/>
      <top style="thin"/>
      <bottom style="medium"/>
    </border>
    <border>
      <left style="thin"/>
      <right>
        <color indexed="63"/>
      </right>
      <top>
        <color indexed="63"/>
      </top>
      <bottom>
        <color indexed="63"/>
      </bottom>
    </border>
    <border>
      <left>
        <color indexed="63"/>
      </left>
      <right>
        <color indexed="63"/>
      </right>
      <top style="thin"/>
      <bottom>
        <color indexed="63"/>
      </bottom>
    </border>
    <border>
      <left style="medium"/>
      <right/>
      <top>
        <color indexed="63"/>
      </top>
      <bottom style="medium"/>
    </border>
    <border>
      <left/>
      <right/>
      <top/>
      <bottom style="medium"/>
    </border>
    <border>
      <left style="medium"/>
      <right/>
      <top style="medium"/>
      <bottom style="thin"/>
    </border>
    <border>
      <left/>
      <right style="medium"/>
      <top style="medium"/>
      <bottom style="thin"/>
    </border>
    <border>
      <left style="medium"/>
      <right/>
      <top style="thin"/>
      <bottom/>
    </border>
    <border>
      <left/>
      <right style="medium"/>
      <top style="thin"/>
      <bottom/>
    </border>
    <border>
      <left/>
      <right/>
      <top style="thin"/>
      <bottom style="medium"/>
    </border>
    <border>
      <left/>
      <right style="medium"/>
      <top style="thin"/>
      <bottom style="medium"/>
    </border>
    <border>
      <left style="medium"/>
      <right style="thin"/>
      <top style="medium"/>
      <bottom style="thin"/>
    </border>
    <border>
      <left>
        <color indexed="63"/>
      </left>
      <right style="thin"/>
      <top style="medium"/>
      <bottom style="thin"/>
    </border>
    <border>
      <left style="thin"/>
      <right/>
      <top style="medium"/>
      <bottom style="thin"/>
    </border>
    <border>
      <left style="medium"/>
      <right>
        <color indexed="63"/>
      </right>
      <top style="medium"/>
      <bottom style="medium"/>
    </border>
    <border>
      <left/>
      <right/>
      <top style="medium"/>
      <bottom/>
    </border>
    <border>
      <left/>
      <right style="medium"/>
      <top style="medium"/>
      <botto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top style="medium"/>
      <bottom>
        <color indexed="63"/>
      </bottom>
    </border>
    <border>
      <left style="thin"/>
      <right style="medium"/>
      <top style="medium"/>
      <bottom>
        <color indexed="63"/>
      </bottom>
    </border>
    <border>
      <left style="medium"/>
      <right style="thin"/>
      <top/>
      <bottom/>
    </border>
    <border>
      <left/>
      <right/>
      <top/>
      <bottom style="thin"/>
    </border>
    <border>
      <left style="medium"/>
      <right style="thin"/>
      <top/>
      <bottom style="medium"/>
    </border>
    <border>
      <left/>
      <right style="thin"/>
      <top/>
      <bottom/>
    </border>
    <border diagonalUp="1" diagonalDown="1">
      <left style="thin"/>
      <right style="thin"/>
      <top style="thin"/>
      <bottom/>
      <diagonal style="thin"/>
    </border>
    <border diagonalUp="1" diagonalDown="1">
      <left style="thin"/>
      <right>
        <color indexed="63"/>
      </right>
      <top/>
      <bottom style="thin"/>
      <diagonal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5" fillId="2" borderId="0" applyNumberFormat="0" applyBorder="0" applyAlignment="0" applyProtection="0"/>
    <xf numFmtId="0" fontId="105" fillId="3" borderId="0" applyNumberFormat="0" applyBorder="0" applyAlignment="0" applyProtection="0"/>
    <xf numFmtId="0" fontId="105" fillId="4" borderId="0" applyNumberFormat="0" applyBorder="0" applyAlignment="0" applyProtection="0"/>
    <xf numFmtId="0" fontId="105" fillId="5" borderId="0" applyNumberFormat="0" applyBorder="0" applyAlignment="0" applyProtection="0"/>
    <xf numFmtId="0" fontId="105" fillId="6" borderId="0" applyNumberFormat="0" applyBorder="0" applyAlignment="0" applyProtection="0"/>
    <xf numFmtId="0" fontId="105" fillId="7" borderId="0" applyNumberFormat="0" applyBorder="0" applyAlignment="0" applyProtection="0"/>
    <xf numFmtId="0" fontId="105" fillId="8" borderId="0" applyNumberFormat="0" applyBorder="0" applyAlignment="0" applyProtection="0"/>
    <xf numFmtId="0" fontId="105" fillId="9" borderId="0" applyNumberFormat="0" applyBorder="0" applyAlignment="0" applyProtection="0"/>
    <xf numFmtId="0" fontId="105" fillId="10" borderId="0" applyNumberFormat="0" applyBorder="0" applyAlignment="0" applyProtection="0"/>
    <xf numFmtId="0" fontId="105" fillId="11" borderId="0" applyNumberFormat="0" applyBorder="0" applyAlignment="0" applyProtection="0"/>
    <xf numFmtId="0" fontId="105" fillId="12" borderId="0" applyNumberFormat="0" applyBorder="0" applyAlignment="0" applyProtection="0"/>
    <xf numFmtId="0" fontId="105" fillId="13" borderId="0" applyNumberFormat="0" applyBorder="0" applyAlignment="0" applyProtection="0"/>
    <xf numFmtId="0" fontId="106" fillId="14" borderId="0" applyNumberFormat="0" applyBorder="0" applyAlignment="0" applyProtection="0"/>
    <xf numFmtId="0" fontId="106" fillId="15" borderId="0" applyNumberFormat="0" applyBorder="0" applyAlignment="0" applyProtection="0"/>
    <xf numFmtId="0" fontId="106" fillId="16" borderId="0" applyNumberFormat="0" applyBorder="0" applyAlignment="0" applyProtection="0"/>
    <xf numFmtId="0" fontId="106" fillId="17" borderId="0" applyNumberFormat="0" applyBorder="0" applyAlignment="0" applyProtection="0"/>
    <xf numFmtId="0" fontId="106" fillId="18" borderId="0" applyNumberFormat="0" applyBorder="0" applyAlignment="0" applyProtection="0"/>
    <xf numFmtId="0" fontId="106" fillId="19" borderId="0" applyNumberFormat="0" applyBorder="0" applyAlignment="0" applyProtection="0"/>
    <xf numFmtId="0" fontId="106" fillId="20" borderId="0" applyNumberFormat="0" applyBorder="0" applyAlignment="0" applyProtection="0"/>
    <xf numFmtId="0" fontId="106" fillId="21" borderId="0" applyNumberFormat="0" applyBorder="0" applyAlignment="0" applyProtection="0"/>
    <xf numFmtId="0" fontId="106" fillId="22"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5" borderId="0" applyNumberFormat="0" applyBorder="0" applyAlignment="0" applyProtection="0"/>
    <xf numFmtId="0" fontId="107" fillId="26" borderId="1" applyNumberFormat="0" applyAlignment="0" applyProtection="0"/>
    <xf numFmtId="0" fontId="108" fillId="27" borderId="2" applyNumberFormat="0" applyAlignment="0" applyProtection="0"/>
    <xf numFmtId="0" fontId="10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9" fillId="0" borderId="0" applyNumberFormat="0" applyFill="0" applyBorder="0" applyAlignment="0" applyProtection="0"/>
    <xf numFmtId="0" fontId="110" fillId="0" borderId="3" applyNumberFormat="0" applyFill="0" applyAlignment="0" applyProtection="0"/>
    <xf numFmtId="0" fontId="111" fillId="29" borderId="4" applyNumberFormat="0" applyAlignment="0" applyProtection="0"/>
    <xf numFmtId="0" fontId="112" fillId="0" borderId="5" applyNumberFormat="0" applyFill="0" applyAlignment="0" applyProtection="0"/>
    <xf numFmtId="0" fontId="113" fillId="0" borderId="6" applyNumberFormat="0" applyFill="0" applyAlignment="0" applyProtection="0"/>
    <xf numFmtId="0" fontId="114" fillId="0" borderId="7" applyNumberFormat="0" applyFill="0" applyAlignment="0" applyProtection="0"/>
    <xf numFmtId="0" fontId="114" fillId="0" borderId="0" applyNumberFormat="0" applyFill="0" applyBorder="0" applyAlignment="0" applyProtection="0"/>
    <xf numFmtId="0" fontId="115" fillId="30" borderId="0" applyNumberFormat="0" applyBorder="0" applyAlignment="0" applyProtection="0"/>
    <xf numFmtId="0" fontId="0" fillId="0" borderId="0">
      <alignment/>
      <protection/>
    </xf>
    <xf numFmtId="0" fontId="0" fillId="0" borderId="0">
      <alignment/>
      <protection/>
    </xf>
    <xf numFmtId="0" fontId="45" fillId="0" borderId="0">
      <alignment/>
      <protection/>
    </xf>
    <xf numFmtId="0" fontId="45" fillId="0" borderId="0">
      <alignment/>
      <protection/>
    </xf>
    <xf numFmtId="0" fontId="116" fillId="27" borderId="1" applyNumberFormat="0" applyAlignment="0" applyProtection="0"/>
    <xf numFmtId="0" fontId="20"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7" fillId="0" borderId="8" applyNumberFormat="0" applyFill="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21" fillId="32" borderId="0" applyNumberFormat="0" applyBorder="0" applyAlignment="0" applyProtection="0"/>
  </cellStyleXfs>
  <cellXfs count="1148">
    <xf numFmtId="0" fontId="0" fillId="0" borderId="0" xfId="0" applyAlignment="1">
      <alignment/>
    </xf>
    <xf numFmtId="0" fontId="5" fillId="0" borderId="0" xfId="0" applyFont="1" applyAlignment="1">
      <alignment/>
    </xf>
    <xf numFmtId="0" fontId="1" fillId="33" borderId="10" xfId="0" applyFont="1" applyFill="1" applyBorder="1" applyAlignment="1">
      <alignment horizontal="center" wrapText="1"/>
    </xf>
    <xf numFmtId="0" fontId="1" fillId="33" borderId="11"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1" fillId="33" borderId="12" xfId="0" applyFont="1" applyFill="1" applyBorder="1" applyAlignment="1">
      <alignment horizontal="center" wrapText="1"/>
    </xf>
    <xf numFmtId="0" fontId="1" fillId="33" borderId="13" xfId="0" applyFont="1" applyFill="1" applyBorder="1" applyAlignment="1">
      <alignment horizontal="center" wrapText="1"/>
    </xf>
    <xf numFmtId="0" fontId="1"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9" fillId="0" borderId="0" xfId="0" applyFont="1" applyFill="1" applyBorder="1" applyAlignment="1">
      <alignment/>
    </xf>
    <xf numFmtId="0" fontId="8" fillId="0" borderId="0" xfId="0" applyFont="1" applyFill="1" applyBorder="1" applyAlignment="1">
      <alignment/>
    </xf>
    <xf numFmtId="0" fontId="7"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2" fillId="0" borderId="0" xfId="0" applyFont="1" applyAlignment="1">
      <alignment/>
    </xf>
    <xf numFmtId="0" fontId="18" fillId="0" borderId="0" xfId="0" applyNumberFormat="1" applyFont="1" applyFill="1" applyBorder="1" applyAlignment="1">
      <alignment vertical="top" wrapText="1"/>
    </xf>
    <xf numFmtId="0" fontId="14" fillId="0" borderId="16" xfId="0" applyFont="1" applyBorder="1" applyAlignment="1">
      <alignment horizontal="center" vertical="top" wrapText="1"/>
    </xf>
    <xf numFmtId="0" fontId="11" fillId="0" borderId="12" xfId="0" applyFont="1" applyBorder="1" applyAlignment="1">
      <alignment horizontal="center"/>
    </xf>
    <xf numFmtId="0" fontId="11" fillId="0" borderId="10" xfId="0" applyFont="1" applyBorder="1" applyAlignment="1">
      <alignment horizontal="center"/>
    </xf>
    <xf numFmtId="0" fontId="11" fillId="0" borderId="13" xfId="0" applyFont="1" applyBorder="1" applyAlignment="1">
      <alignment horizontal="center"/>
    </xf>
    <xf numFmtId="0" fontId="18" fillId="34" borderId="12" xfId="0" applyFont="1" applyFill="1" applyBorder="1" applyAlignment="1">
      <alignment horizontal="center" vertical="top" textRotation="180" wrapText="1"/>
    </xf>
    <xf numFmtId="0" fontId="18" fillId="34" borderId="10" xfId="0" applyFont="1" applyFill="1" applyBorder="1" applyAlignment="1">
      <alignment horizontal="center" vertical="top" textRotation="180" wrapText="1"/>
    </xf>
    <xf numFmtId="0" fontId="18" fillId="34" borderId="13" xfId="0" applyFont="1" applyFill="1" applyBorder="1" applyAlignment="1">
      <alignment horizontal="center" vertical="top" textRotation="180" wrapText="1"/>
    </xf>
    <xf numFmtId="0" fontId="13" fillId="34" borderId="12" xfId="0" applyFont="1" applyFill="1" applyBorder="1" applyAlignment="1">
      <alignment/>
    </xf>
    <xf numFmtId="0" fontId="13" fillId="0" borderId="10" xfId="0" applyFont="1" applyBorder="1" applyAlignment="1">
      <alignment/>
    </xf>
    <xf numFmtId="0" fontId="21" fillId="0" borderId="12" xfId="0" applyFont="1" applyBorder="1" applyAlignment="1">
      <alignment horizontal="left" vertical="top"/>
    </xf>
    <xf numFmtId="0" fontId="13" fillId="0" borderId="13" xfId="0" applyFont="1" applyBorder="1" applyAlignment="1">
      <alignment/>
    </xf>
    <xf numFmtId="0" fontId="13" fillId="0" borderId="17" xfId="0" applyFont="1" applyBorder="1" applyAlignment="1">
      <alignment/>
    </xf>
    <xf numFmtId="0" fontId="23" fillId="0" borderId="0" xfId="0" applyFont="1" applyBorder="1" applyAlignment="1" applyProtection="1">
      <alignment vertical="top"/>
      <protection locked="0"/>
    </xf>
    <xf numFmtId="3" fontId="1" fillId="35" borderId="10" xfId="0" applyNumberFormat="1" applyFont="1" applyFill="1" applyBorder="1" applyAlignment="1" applyProtection="1">
      <alignment horizontal="center" vertical="center"/>
      <protection/>
    </xf>
    <xf numFmtId="0" fontId="24" fillId="0" borderId="0" xfId="0" applyFont="1" applyAlignment="1">
      <alignment/>
    </xf>
    <xf numFmtId="0" fontId="24" fillId="0" borderId="0" xfId="0" applyFont="1" applyAlignment="1">
      <alignment horizontal="left" vertical="top" wrapText="1"/>
    </xf>
    <xf numFmtId="0" fontId="24" fillId="0" borderId="0" xfId="0" applyFont="1" applyBorder="1" applyAlignment="1">
      <alignment/>
    </xf>
    <xf numFmtId="0" fontId="18" fillId="0" borderId="0" xfId="0" applyFont="1" applyAlignment="1">
      <alignment/>
    </xf>
    <xf numFmtId="0" fontId="18" fillId="36" borderId="0" xfId="0" applyFont="1" applyFill="1" applyAlignment="1">
      <alignment vertical="center" wrapText="1"/>
    </xf>
    <xf numFmtId="0" fontId="18" fillId="36" borderId="0" xfId="0" applyFont="1" applyFill="1" applyAlignment="1">
      <alignment/>
    </xf>
    <xf numFmtId="0" fontId="18" fillId="0" borderId="0" xfId="0" applyFont="1" applyAlignment="1">
      <alignment wrapText="1"/>
    </xf>
    <xf numFmtId="0" fontId="16" fillId="0" borderId="0" xfId="0" applyFont="1" applyAlignment="1">
      <alignment wrapText="1"/>
    </xf>
    <xf numFmtId="0" fontId="16" fillId="0" borderId="10" xfId="0" applyFont="1" applyBorder="1" applyAlignment="1">
      <alignment wrapText="1"/>
    </xf>
    <xf numFmtId="0" fontId="16" fillId="0" borderId="18" xfId="0" applyFont="1" applyBorder="1" applyAlignment="1">
      <alignment wrapText="1"/>
    </xf>
    <xf numFmtId="0" fontId="16" fillId="0" borderId="19" xfId="0" applyFont="1" applyBorder="1" applyAlignment="1">
      <alignment wrapText="1"/>
    </xf>
    <xf numFmtId="0" fontId="16" fillId="37" borderId="12" xfId="0" applyFont="1" applyFill="1" applyBorder="1" applyAlignment="1">
      <alignment horizontal="center" textRotation="90" wrapText="1"/>
    </xf>
    <xf numFmtId="0" fontId="16" fillId="37" borderId="19" xfId="0" applyFont="1" applyFill="1" applyBorder="1" applyAlignment="1">
      <alignment horizontal="center" textRotation="90" wrapText="1"/>
    </xf>
    <xf numFmtId="0" fontId="16" fillId="37" borderId="10" xfId="0" applyFont="1" applyFill="1" applyBorder="1" applyAlignment="1">
      <alignment horizontal="center" textRotation="90" wrapText="1"/>
    </xf>
    <xf numFmtId="0" fontId="16" fillId="0" borderId="13" xfId="0" applyFont="1" applyBorder="1" applyAlignment="1">
      <alignment wrapText="1"/>
    </xf>
    <xf numFmtId="0" fontId="24" fillId="0" borderId="11" xfId="0" applyFont="1" applyFill="1" applyBorder="1" applyAlignment="1">
      <alignment horizontal="center" vertical="center" wrapText="1"/>
    </xf>
    <xf numFmtId="0" fontId="27" fillId="0" borderId="11" xfId="0" applyFont="1" applyBorder="1" applyAlignment="1">
      <alignment horizontal="center" vertical="center" wrapText="1"/>
    </xf>
    <xf numFmtId="0" fontId="16" fillId="38" borderId="11" xfId="0" applyFont="1" applyFill="1" applyBorder="1" applyAlignment="1">
      <alignment horizontal="center" vertical="center" wrapText="1"/>
    </xf>
    <xf numFmtId="0" fontId="16" fillId="38" borderId="15" xfId="0" applyFont="1" applyFill="1" applyBorder="1" applyAlignment="1">
      <alignment horizontal="center" vertical="center" wrapText="1"/>
    </xf>
    <xf numFmtId="0" fontId="61" fillId="36" borderId="0" xfId="0" applyFont="1" applyFill="1" applyAlignment="1">
      <alignment vertical="center" wrapText="1"/>
    </xf>
    <xf numFmtId="0" fontId="61" fillId="36" borderId="0" xfId="0" applyFont="1" applyFill="1" applyAlignment="1">
      <alignment/>
    </xf>
    <xf numFmtId="0" fontId="16" fillId="37" borderId="20" xfId="0" applyFont="1" applyFill="1" applyBorder="1" applyAlignment="1">
      <alignment horizontal="center" textRotation="90" wrapText="1"/>
    </xf>
    <xf numFmtId="0" fontId="27" fillId="0" borderId="14"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11" xfId="0" applyFont="1" applyBorder="1" applyAlignment="1">
      <alignment horizontal="center" vertical="center" wrapText="1"/>
    </xf>
    <xf numFmtId="0" fontId="16" fillId="0" borderId="12" xfId="0" applyFont="1" applyBorder="1" applyAlignment="1">
      <alignment wrapText="1"/>
    </xf>
    <xf numFmtId="0" fontId="16" fillId="0" borderId="22" xfId="0" applyFont="1" applyBorder="1" applyAlignment="1">
      <alignment wrapText="1"/>
    </xf>
    <xf numFmtId="0" fontId="16" fillId="0" borderId="23" xfId="0" applyFont="1" applyBorder="1" applyAlignment="1">
      <alignment wrapText="1"/>
    </xf>
    <xf numFmtId="0" fontId="16" fillId="0" borderId="24" xfId="0" applyFont="1" applyBorder="1" applyAlignment="1">
      <alignment wrapText="1"/>
    </xf>
    <xf numFmtId="0" fontId="16" fillId="0" borderId="17" xfId="0" applyFont="1" applyBorder="1" applyAlignment="1">
      <alignment wrapText="1"/>
    </xf>
    <xf numFmtId="0" fontId="16" fillId="0" borderId="25" xfId="0" applyFont="1" applyBorder="1" applyAlignment="1">
      <alignment wrapText="1"/>
    </xf>
    <xf numFmtId="0" fontId="16" fillId="0" borderId="26" xfId="0" applyFont="1" applyBorder="1" applyAlignment="1">
      <alignment wrapText="1"/>
    </xf>
    <xf numFmtId="0" fontId="14" fillId="0" borderId="27" xfId="0" applyFont="1" applyBorder="1" applyAlignment="1">
      <alignment horizontal="center" vertical="top" wrapText="1"/>
    </xf>
    <xf numFmtId="0" fontId="5" fillId="0" borderId="0" xfId="0" applyFont="1" applyAlignment="1">
      <alignment/>
    </xf>
    <xf numFmtId="0" fontId="5" fillId="0" borderId="0" xfId="0" applyFont="1" applyAlignment="1" applyProtection="1">
      <alignment/>
      <protection locked="0"/>
    </xf>
    <xf numFmtId="0" fontId="5" fillId="39" borderId="10" xfId="0" applyFont="1" applyFill="1" applyBorder="1" applyAlignment="1">
      <alignment horizontal="center" vertical="center" wrapText="1"/>
    </xf>
    <xf numFmtId="0" fontId="5" fillId="40" borderId="10" xfId="0" applyFont="1" applyFill="1" applyBorder="1" applyAlignment="1" applyProtection="1">
      <alignment horizontal="center" vertical="center" wrapText="1"/>
      <protection locked="0"/>
    </xf>
    <xf numFmtId="0" fontId="5" fillId="40" borderId="18" xfId="0" applyFont="1" applyFill="1" applyBorder="1" applyAlignment="1" applyProtection="1">
      <alignment horizontal="center" vertical="center" wrapText="1"/>
      <protection locked="0"/>
    </xf>
    <xf numFmtId="0" fontId="5" fillId="40" borderId="22" xfId="0" applyFont="1" applyFill="1" applyBorder="1" applyAlignment="1" applyProtection="1">
      <alignment horizontal="center" vertical="center"/>
      <protection locked="0"/>
    </xf>
    <xf numFmtId="0" fontId="5" fillId="40" borderId="11" xfId="0" applyFont="1" applyFill="1" applyBorder="1" applyAlignment="1" applyProtection="1">
      <alignment horizontal="center" vertical="center"/>
      <protection locked="0"/>
    </xf>
    <xf numFmtId="0" fontId="5" fillId="0" borderId="10" xfId="0" applyFont="1" applyBorder="1" applyAlignment="1" applyProtection="1">
      <alignment vertical="top"/>
      <protection locked="0"/>
    </xf>
    <xf numFmtId="3" fontId="5" fillId="40" borderId="28" xfId="0" applyNumberFormat="1" applyFont="1" applyFill="1" applyBorder="1" applyAlignment="1" applyProtection="1">
      <alignment vertical="top" wrapText="1"/>
      <protection locked="0"/>
    </xf>
    <xf numFmtId="14" fontId="5" fillId="0" borderId="10" xfId="0" applyNumberFormat="1" applyFont="1" applyBorder="1" applyAlignment="1" applyProtection="1">
      <alignment horizontal="center" vertical="center"/>
      <protection locked="0"/>
    </xf>
    <xf numFmtId="168" fontId="5" fillId="34" borderId="10" xfId="0" applyNumberFormat="1" applyFont="1" applyFill="1" applyBorder="1" applyAlignment="1" applyProtection="1">
      <alignment horizontal="center" vertical="center"/>
      <protection locked="0"/>
    </xf>
    <xf numFmtId="4" fontId="5" fillId="0" borderId="10" xfId="0" applyNumberFormat="1" applyFont="1" applyBorder="1" applyAlignment="1" applyProtection="1">
      <alignment horizontal="center" vertical="center"/>
      <protection locked="0"/>
    </xf>
    <xf numFmtId="4" fontId="5" fillId="40" borderId="18" xfId="0" applyNumberFormat="1" applyFont="1" applyFill="1" applyBorder="1" applyAlignment="1" applyProtection="1">
      <alignment horizontal="center" vertical="center"/>
      <protection/>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168" fontId="5" fillId="34" borderId="11" xfId="0" applyNumberFormat="1" applyFont="1" applyFill="1" applyBorder="1" applyAlignment="1" applyProtection="1">
      <alignment horizontal="center" vertical="center"/>
      <protection locked="0"/>
    </xf>
    <xf numFmtId="0" fontId="5" fillId="40" borderId="11" xfId="0" applyFont="1" applyFill="1" applyBorder="1" applyAlignment="1" applyProtection="1">
      <alignment horizontal="center" vertical="center" wrapText="1"/>
      <protection locked="0"/>
    </xf>
    <xf numFmtId="0" fontId="5" fillId="0" borderId="0" xfId="0" applyFont="1" applyBorder="1" applyAlignment="1" applyProtection="1">
      <alignment/>
      <protection locked="0"/>
    </xf>
    <xf numFmtId="0" fontId="5" fillId="0" borderId="0" xfId="0" applyFont="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0" xfId="0" applyFont="1" applyAlignment="1">
      <alignment vertical="top"/>
    </xf>
    <xf numFmtId="0" fontId="11" fillId="0" borderId="29" xfId="0" applyFont="1" applyBorder="1" applyAlignment="1">
      <alignment horizontal="center"/>
    </xf>
    <xf numFmtId="0" fontId="11" fillId="0" borderId="30" xfId="0" applyFont="1" applyBorder="1" applyAlignment="1">
      <alignment horizontal="center"/>
    </xf>
    <xf numFmtId="0" fontId="18" fillId="0" borderId="10" xfId="0" applyFont="1" applyFill="1" applyBorder="1" applyAlignment="1">
      <alignment horizontal="center" vertical="top" textRotation="180" wrapText="1"/>
    </xf>
    <xf numFmtId="0" fontId="18" fillId="0" borderId="13" xfId="0" applyFont="1" applyFill="1" applyBorder="1" applyAlignment="1">
      <alignment horizontal="center" vertical="top" textRotation="180" wrapText="1"/>
    </xf>
    <xf numFmtId="0" fontId="18" fillId="0" borderId="13" xfId="0" applyNumberFormat="1" applyFont="1" applyFill="1" applyBorder="1" applyAlignment="1">
      <alignment horizontal="left" vertical="top" wrapText="1"/>
    </xf>
    <xf numFmtId="0" fontId="21" fillId="0" borderId="13" xfId="0" applyFont="1" applyBorder="1" applyAlignment="1">
      <alignment horizontal="left" vertical="top"/>
    </xf>
    <xf numFmtId="0" fontId="13" fillId="34" borderId="13" xfId="0" applyFont="1" applyFill="1" applyBorder="1" applyAlignment="1">
      <alignment/>
    </xf>
    <xf numFmtId="0" fontId="18" fillId="0" borderId="15" xfId="0" applyNumberFormat="1" applyFont="1" applyFill="1" applyBorder="1" applyAlignment="1">
      <alignment horizontal="left" vertical="top" wrapText="1"/>
    </xf>
    <xf numFmtId="0" fontId="13" fillId="34" borderId="14" xfId="0" applyFont="1" applyFill="1" applyBorder="1" applyAlignment="1">
      <alignment/>
    </xf>
    <xf numFmtId="0" fontId="13" fillId="0" borderId="11" xfId="0" applyFont="1" applyBorder="1" applyAlignment="1">
      <alignment/>
    </xf>
    <xf numFmtId="0" fontId="21" fillId="0" borderId="15" xfId="0" applyFont="1" applyBorder="1" applyAlignment="1">
      <alignment horizontal="left" vertical="top"/>
    </xf>
    <xf numFmtId="0" fontId="13" fillId="0" borderId="26" xfId="0" applyFont="1" applyBorder="1" applyAlignment="1">
      <alignment horizontal="left" vertical="center"/>
    </xf>
    <xf numFmtId="0" fontId="13" fillId="0" borderId="23" xfId="0" applyFont="1" applyBorder="1" applyAlignment="1">
      <alignment/>
    </xf>
    <xf numFmtId="0" fontId="21" fillId="0" borderId="26" xfId="0" applyFont="1" applyBorder="1" applyAlignment="1">
      <alignment horizontal="left" vertical="top"/>
    </xf>
    <xf numFmtId="0" fontId="1" fillId="33" borderId="18" xfId="0" applyFont="1" applyFill="1" applyBorder="1" applyAlignment="1">
      <alignment horizontal="center" wrapText="1"/>
    </xf>
    <xf numFmtId="0" fontId="2" fillId="33" borderId="21" xfId="0" applyFont="1" applyFill="1" applyBorder="1" applyAlignment="1">
      <alignment horizontal="center" vertical="center" wrapText="1"/>
    </xf>
    <xf numFmtId="0" fontId="6" fillId="41" borderId="31" xfId="0" applyFont="1" applyFill="1" applyBorder="1" applyAlignment="1">
      <alignment vertical="center" wrapText="1"/>
    </xf>
    <xf numFmtId="0" fontId="7" fillId="0" borderId="31" xfId="0" applyFont="1" applyBorder="1" applyAlignment="1">
      <alignment vertical="center" wrapText="1"/>
    </xf>
    <xf numFmtId="0" fontId="122" fillId="41" borderId="32" xfId="0" applyFont="1" applyFill="1" applyBorder="1" applyAlignment="1">
      <alignment horizontal="center" vertical="center" wrapText="1"/>
    </xf>
    <xf numFmtId="0" fontId="122" fillId="41" borderId="33" xfId="0" applyFont="1" applyFill="1" applyBorder="1" applyAlignment="1">
      <alignment horizontal="center" vertical="center" wrapText="1"/>
    </xf>
    <xf numFmtId="0" fontId="7" fillId="0" borderId="33" xfId="0" applyFont="1" applyBorder="1" applyAlignment="1">
      <alignment vertical="center" wrapText="1"/>
    </xf>
    <xf numFmtId="0" fontId="7" fillId="0" borderId="32" xfId="0" applyFont="1" applyBorder="1" applyAlignment="1">
      <alignment vertical="center" wrapText="1"/>
    </xf>
    <xf numFmtId="0" fontId="122" fillId="41" borderId="34" xfId="0" applyFont="1" applyFill="1" applyBorder="1" applyAlignment="1">
      <alignment horizontal="center" vertical="center" wrapText="1"/>
    </xf>
    <xf numFmtId="0" fontId="122" fillId="41" borderId="31" xfId="0" applyFont="1" applyFill="1" applyBorder="1" applyAlignment="1">
      <alignment horizontal="center" vertical="center" wrapText="1"/>
    </xf>
    <xf numFmtId="0" fontId="122" fillId="0" borderId="33" xfId="0" applyFont="1" applyFill="1" applyBorder="1" applyAlignment="1">
      <alignment horizontal="center" vertical="center" wrapText="1"/>
    </xf>
    <xf numFmtId="0" fontId="122" fillId="0" borderId="32" xfId="0" applyFont="1" applyFill="1" applyBorder="1" applyAlignment="1">
      <alignment horizontal="center" vertical="center" wrapText="1"/>
    </xf>
    <xf numFmtId="0" fontId="0" fillId="0" borderId="10" xfId="0" applyFont="1" applyBorder="1" applyAlignment="1">
      <alignment horizontal="left" vertical="top" wrapText="1"/>
    </xf>
    <xf numFmtId="0" fontId="39" fillId="0" borderId="0" xfId="0" applyFont="1" applyAlignment="1">
      <alignment vertical="center" wrapText="1"/>
    </xf>
    <xf numFmtId="0" fontId="0" fillId="0" borderId="33" xfId="0" applyFont="1" applyBorder="1" applyAlignment="1">
      <alignment vertical="center" wrapText="1"/>
    </xf>
    <xf numFmtId="0" fontId="0" fillId="0" borderId="32" xfId="0" applyFont="1" applyBorder="1" applyAlignment="1">
      <alignment vertical="center" wrapText="1"/>
    </xf>
    <xf numFmtId="0" fontId="0" fillId="0" borderId="35" xfId="0" applyFont="1" applyBorder="1" applyAlignment="1">
      <alignment vertical="center" wrapText="1"/>
    </xf>
    <xf numFmtId="0" fontId="0" fillId="0" borderId="3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0" fillId="0" borderId="31" xfId="0" applyFont="1" applyBorder="1" applyAlignment="1">
      <alignment vertical="center"/>
    </xf>
    <xf numFmtId="0" fontId="39" fillId="0" borderId="36" xfId="0" applyFont="1" applyBorder="1" applyAlignment="1">
      <alignment vertical="center" wrapText="1"/>
    </xf>
    <xf numFmtId="0" fontId="0" fillId="0" borderId="37" xfId="0" applyFont="1" applyBorder="1" applyAlignment="1">
      <alignment vertical="center" wrapText="1"/>
    </xf>
    <xf numFmtId="0" fontId="0" fillId="0" borderId="31" xfId="0" applyFont="1" applyBorder="1" applyAlignment="1">
      <alignment vertical="center" wrapText="1"/>
    </xf>
    <xf numFmtId="0" fontId="6" fillId="0" borderId="0" xfId="0" applyFont="1" applyAlignment="1">
      <alignment horizontal="center" vertical="center"/>
    </xf>
    <xf numFmtId="0" fontId="7" fillId="0" borderId="31" xfId="0" applyFont="1" applyBorder="1" applyAlignment="1">
      <alignment vertical="top" wrapText="1"/>
    </xf>
    <xf numFmtId="0" fontId="0" fillId="0" borderId="0" xfId="0" applyAlignment="1">
      <alignment wrapText="1"/>
    </xf>
    <xf numFmtId="0" fontId="122" fillId="41" borderId="38" xfId="0" applyFont="1" applyFill="1" applyBorder="1" applyAlignment="1">
      <alignment horizontal="center" vertical="center" wrapText="1"/>
    </xf>
    <xf numFmtId="0" fontId="123" fillId="41" borderId="38" xfId="0" applyFont="1" applyFill="1" applyBorder="1" applyAlignment="1">
      <alignment horizontal="center" vertical="center" wrapText="1"/>
    </xf>
    <xf numFmtId="0" fontId="0" fillId="41" borderId="32" xfId="0" applyFill="1" applyBorder="1" applyAlignment="1">
      <alignment vertical="center" wrapText="1"/>
    </xf>
    <xf numFmtId="0" fontId="40" fillId="0" borderId="32" xfId="0" applyFont="1" applyBorder="1" applyAlignment="1">
      <alignment vertical="center" wrapText="1"/>
    </xf>
    <xf numFmtId="0" fontId="7" fillId="0" borderId="0" xfId="0" applyFont="1" applyBorder="1" applyAlignment="1">
      <alignment horizontal="justify" vertical="center" wrapText="1"/>
    </xf>
    <xf numFmtId="0" fontId="19" fillId="0" borderId="0" xfId="49" applyAlignment="1" applyProtection="1">
      <alignment horizontal="justify" vertical="center" wrapText="1"/>
      <protection/>
    </xf>
    <xf numFmtId="0" fontId="6" fillId="0" borderId="0" xfId="0" applyFont="1" applyAlignment="1">
      <alignment horizontal="justify" vertical="center" wrapText="1"/>
    </xf>
    <xf numFmtId="0" fontId="7" fillId="0" borderId="37" xfId="0" applyFont="1" applyBorder="1" applyAlignment="1">
      <alignment horizontal="justify" vertical="center" wrapText="1"/>
    </xf>
    <xf numFmtId="0" fontId="7" fillId="0" borderId="35" xfId="0" applyFont="1" applyBorder="1" applyAlignment="1">
      <alignment horizontal="justify" vertical="center" wrapText="1"/>
    </xf>
    <xf numFmtId="0" fontId="6" fillId="0" borderId="33" xfId="0" applyFont="1" applyBorder="1" applyAlignment="1">
      <alignment horizontal="justify" vertical="center" wrapText="1"/>
    </xf>
    <xf numFmtId="0" fontId="42" fillId="0" borderId="35" xfId="0" applyFont="1" applyBorder="1" applyAlignment="1">
      <alignment horizontal="justify" vertical="center" wrapText="1"/>
    </xf>
    <xf numFmtId="0" fontId="7" fillId="0" borderId="33" xfId="0" applyFont="1" applyBorder="1" applyAlignment="1">
      <alignment horizontal="justify" vertical="center" wrapText="1"/>
    </xf>
    <xf numFmtId="0" fontId="40" fillId="0" borderId="33" xfId="0" applyFont="1" applyBorder="1" applyAlignment="1">
      <alignment horizontal="justify" vertical="center" wrapText="1"/>
    </xf>
    <xf numFmtId="0" fontId="40" fillId="0" borderId="33" xfId="0" applyFont="1" applyBorder="1" applyAlignment="1">
      <alignment vertical="center" wrapText="1"/>
    </xf>
    <xf numFmtId="0" fontId="6" fillId="0" borderId="37" xfId="0" applyFont="1" applyBorder="1" applyAlignment="1">
      <alignment horizontal="justify" vertical="center" wrapText="1"/>
    </xf>
    <xf numFmtId="0" fontId="0" fillId="0" borderId="35" xfId="0" applyFont="1" applyBorder="1" applyAlignment="1">
      <alignment wrapText="1"/>
    </xf>
    <xf numFmtId="0" fontId="122" fillId="41" borderId="34" xfId="0" applyFont="1" applyFill="1" applyBorder="1" applyAlignment="1">
      <alignment horizontal="center" vertical="center" wrapText="1"/>
    </xf>
    <xf numFmtId="0" fontId="0" fillId="0" borderId="0" xfId="0" applyFont="1" applyAlignment="1">
      <alignment wrapText="1"/>
    </xf>
    <xf numFmtId="0" fontId="7" fillId="0" borderId="39" xfId="0" applyFont="1" applyBorder="1" applyAlignment="1">
      <alignment horizontal="left" vertical="top" wrapText="1"/>
    </xf>
    <xf numFmtId="0" fontId="6" fillId="0" borderId="40" xfId="0" applyFont="1" applyBorder="1" applyAlignment="1">
      <alignment horizontal="justify" vertical="center" wrapText="1"/>
    </xf>
    <xf numFmtId="0" fontId="7" fillId="0" borderId="41" xfId="0" applyFont="1" applyBorder="1" applyAlignment="1">
      <alignment horizontal="justify" vertical="center" wrapText="1"/>
    </xf>
    <xf numFmtId="0" fontId="7" fillId="0" borderId="42" xfId="0" applyFont="1" applyBorder="1" applyAlignment="1">
      <alignment horizontal="left" vertical="top" wrapText="1"/>
    </xf>
    <xf numFmtId="0" fontId="7" fillId="0" borderId="43" xfId="0" applyFont="1" applyBorder="1" applyAlignment="1">
      <alignment horizontal="justify" vertical="center" wrapText="1"/>
    </xf>
    <xf numFmtId="0" fontId="7" fillId="0" borderId="44" xfId="0" applyFont="1" applyBorder="1" applyAlignment="1">
      <alignment horizontal="justify" vertical="center" wrapText="1"/>
    </xf>
    <xf numFmtId="0" fontId="42" fillId="0" borderId="35" xfId="0" applyFont="1" applyBorder="1" applyAlignment="1">
      <alignment horizontal="left" vertical="center" wrapText="1"/>
    </xf>
    <xf numFmtId="0" fontId="7" fillId="0" borderId="35" xfId="0" applyFont="1" applyBorder="1" applyAlignment="1">
      <alignment horizontal="left" vertical="center" wrapText="1"/>
    </xf>
    <xf numFmtId="0" fontId="40" fillId="0" borderId="0" xfId="0" applyFont="1" applyBorder="1" applyAlignment="1">
      <alignment horizontal="justify" vertical="center" wrapText="1"/>
    </xf>
    <xf numFmtId="0" fontId="6" fillId="0" borderId="37" xfId="0" applyFont="1" applyBorder="1" applyAlignment="1">
      <alignment vertical="center" wrapText="1"/>
    </xf>
    <xf numFmtId="0" fontId="0" fillId="0" borderId="33" xfId="0" applyBorder="1" applyAlignment="1">
      <alignment wrapText="1"/>
    </xf>
    <xf numFmtId="0" fontId="0" fillId="0" borderId="35" xfId="0" applyFont="1" applyBorder="1" applyAlignment="1">
      <alignment vertical="top" wrapText="1"/>
    </xf>
    <xf numFmtId="0" fontId="122" fillId="41" borderId="34" xfId="0" applyFont="1" applyFill="1" applyBorder="1" applyAlignment="1">
      <alignment horizontal="center" vertical="center" wrapText="1"/>
    </xf>
    <xf numFmtId="0" fontId="122" fillId="41" borderId="37" xfId="0" applyFont="1" applyFill="1" applyBorder="1" applyAlignment="1">
      <alignment horizontal="center" vertical="center" wrapText="1"/>
    </xf>
    <xf numFmtId="0" fontId="122" fillId="41" borderId="31" xfId="0" applyFont="1" applyFill="1" applyBorder="1" applyAlignment="1">
      <alignment vertical="center" wrapText="1"/>
    </xf>
    <xf numFmtId="0" fontId="24" fillId="0" borderId="14"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0" xfId="57" applyFont="1">
      <alignment/>
      <protection/>
    </xf>
    <xf numFmtId="0" fontId="27" fillId="0" borderId="0" xfId="57" applyFont="1" applyFill="1" applyAlignment="1">
      <alignment horizontal="left" vertical="top" wrapText="1"/>
      <protection/>
    </xf>
    <xf numFmtId="0" fontId="24" fillId="0" borderId="0" xfId="57" applyFont="1" applyFill="1" applyAlignment="1">
      <alignment horizontal="left" vertical="top" wrapText="1"/>
      <protection/>
    </xf>
    <xf numFmtId="0" fontId="24" fillId="0" borderId="0" xfId="57" applyFont="1" applyAlignment="1">
      <alignment horizontal="left" vertical="top" wrapText="1"/>
      <protection/>
    </xf>
    <xf numFmtId="0" fontId="50" fillId="0" borderId="0" xfId="57" applyFont="1">
      <alignment/>
      <protection/>
    </xf>
    <xf numFmtId="0" fontId="15" fillId="0" borderId="10" xfId="57" applyFont="1" applyBorder="1" applyAlignment="1">
      <alignment horizontal="center" vertical="center" wrapText="1"/>
      <protection/>
    </xf>
    <xf numFmtId="0" fontId="13" fillId="42" borderId="10" xfId="57" applyFont="1" applyFill="1" applyBorder="1" applyAlignment="1">
      <alignment horizontal="center" vertical="center" wrapText="1"/>
      <protection/>
    </xf>
    <xf numFmtId="0" fontId="13" fillId="0" borderId="10" xfId="57" applyFont="1" applyBorder="1" applyAlignment="1">
      <alignment horizontal="center" vertical="center" wrapText="1"/>
      <protection/>
    </xf>
    <xf numFmtId="4" fontId="13" fillId="42" borderId="10" xfId="57" applyNumberFormat="1" applyFont="1" applyFill="1" applyBorder="1" applyAlignment="1">
      <alignment horizontal="center" vertical="center" wrapText="1"/>
      <protection/>
    </xf>
    <xf numFmtId="0" fontId="24" fillId="0" borderId="0" xfId="57" applyFont="1">
      <alignment/>
      <protection/>
    </xf>
    <xf numFmtId="0" fontId="27" fillId="0" borderId="11" xfId="57" applyFont="1" applyBorder="1" applyAlignment="1">
      <alignment horizontal="center" vertical="center" wrapText="1"/>
      <protection/>
    </xf>
    <xf numFmtId="0" fontId="11" fillId="0" borderId="0" xfId="57" applyFont="1">
      <alignment/>
      <protection/>
    </xf>
    <xf numFmtId="0" fontId="27" fillId="0" borderId="45" xfId="57" applyFont="1" applyBorder="1" applyAlignment="1">
      <alignment horizontal="justify" vertical="center" wrapText="1"/>
      <protection/>
    </xf>
    <xf numFmtId="0" fontId="91" fillId="0" borderId="45" xfId="57" applyFont="1" applyBorder="1" applyAlignment="1">
      <alignment horizontal="center" vertical="center" wrapText="1"/>
      <protection/>
    </xf>
    <xf numFmtId="0" fontId="27" fillId="0" borderId="30" xfId="57" applyFont="1" applyBorder="1" applyAlignment="1">
      <alignment horizontal="justify" vertical="center" wrapText="1"/>
      <protection/>
    </xf>
    <xf numFmtId="0" fontId="91" fillId="0" borderId="30" xfId="57" applyFont="1" applyBorder="1" applyAlignment="1">
      <alignment vertical="center" wrapText="1"/>
      <protection/>
    </xf>
    <xf numFmtId="0" fontId="27" fillId="0" borderId="10" xfId="57" applyFont="1" applyBorder="1" applyAlignment="1">
      <alignment horizontal="justify" vertical="center" wrapText="1"/>
      <protection/>
    </xf>
    <xf numFmtId="0" fontId="24" fillId="0" borderId="10" xfId="57" applyFont="1" applyBorder="1" applyAlignment="1">
      <alignment vertical="center" wrapText="1"/>
      <protection/>
    </xf>
    <xf numFmtId="0" fontId="91" fillId="0" borderId="10" xfId="57" applyFont="1" applyBorder="1" applyAlignment="1">
      <alignment vertical="center" wrapText="1"/>
      <protection/>
    </xf>
    <xf numFmtId="0" fontId="91" fillId="0" borderId="17" xfId="57" applyFont="1" applyBorder="1" applyAlignment="1">
      <alignment vertical="center" wrapText="1"/>
      <protection/>
    </xf>
    <xf numFmtId="3" fontId="91" fillId="0" borderId="30" xfId="57" applyNumberFormat="1" applyFont="1" applyBorder="1" applyAlignment="1">
      <alignment vertical="center" wrapText="1"/>
      <protection/>
    </xf>
    <xf numFmtId="3" fontId="91" fillId="0" borderId="10" xfId="57" applyNumberFormat="1" applyFont="1" applyBorder="1" applyAlignment="1">
      <alignment vertical="center" wrapText="1"/>
      <protection/>
    </xf>
    <xf numFmtId="3" fontId="91" fillId="0" borderId="17" xfId="57" applyNumberFormat="1" applyFont="1" applyBorder="1" applyAlignment="1">
      <alignment vertical="center" wrapText="1"/>
      <protection/>
    </xf>
    <xf numFmtId="3" fontId="91" fillId="0" borderId="10" xfId="57" applyNumberFormat="1" applyFont="1" applyBorder="1" applyAlignment="1">
      <alignment horizontal="right" vertical="center" wrapText="1"/>
      <protection/>
    </xf>
    <xf numFmtId="3" fontId="91" fillId="0" borderId="46" xfId="57" applyNumberFormat="1" applyFont="1" applyBorder="1" applyAlignment="1">
      <alignment horizontal="right" vertical="center" wrapText="1"/>
      <protection/>
    </xf>
    <xf numFmtId="3" fontId="91" fillId="0" borderId="17" xfId="57" applyNumberFormat="1" applyFont="1" applyBorder="1" applyAlignment="1">
      <alignment horizontal="right" vertical="center" wrapText="1"/>
      <protection/>
    </xf>
    <xf numFmtId="0" fontId="11" fillId="0" borderId="0" xfId="57" applyFont="1" applyBorder="1" applyAlignment="1">
      <alignment/>
      <protection/>
    </xf>
    <xf numFmtId="3" fontId="91" fillId="0" borderId="17" xfId="57" applyNumberFormat="1" applyFont="1" applyFill="1" applyBorder="1" applyAlignment="1">
      <alignment vertical="center" wrapText="1"/>
      <protection/>
    </xf>
    <xf numFmtId="0" fontId="91" fillId="0" borderId="45" xfId="57" applyFont="1" applyBorder="1" applyAlignment="1">
      <alignment horizontal="right" vertical="center" wrapText="1"/>
      <protection/>
    </xf>
    <xf numFmtId="3" fontId="27" fillId="0" borderId="45" xfId="57" applyNumberFormat="1" applyFont="1" applyBorder="1" applyAlignment="1">
      <alignment horizontal="center" vertical="center" wrapText="1"/>
      <protection/>
    </xf>
    <xf numFmtId="3" fontId="27" fillId="0" borderId="45" xfId="57" applyNumberFormat="1" applyFont="1" applyBorder="1" applyAlignment="1">
      <alignment horizontal="justify" vertical="center" wrapText="1"/>
      <protection/>
    </xf>
    <xf numFmtId="0" fontId="18" fillId="0" borderId="0" xfId="57" applyFont="1" applyFill="1">
      <alignment/>
      <protection/>
    </xf>
    <xf numFmtId="0" fontId="24" fillId="0" borderId="0" xfId="57" applyFont="1" applyFill="1">
      <alignment/>
      <protection/>
    </xf>
    <xf numFmtId="3" fontId="27" fillId="0" borderId="30" xfId="57" applyNumberFormat="1" applyFont="1" applyFill="1" applyBorder="1" applyAlignment="1">
      <alignment horizontal="justify" vertical="center" wrapText="1"/>
      <protection/>
    </xf>
    <xf numFmtId="0" fontId="27" fillId="0" borderId="30" xfId="57" applyFont="1" applyFill="1" applyBorder="1" applyAlignment="1">
      <alignment horizontal="justify" vertical="center" wrapText="1"/>
      <protection/>
    </xf>
    <xf numFmtId="3" fontId="91" fillId="0" borderId="10" xfId="57" applyNumberFormat="1" applyFont="1" applyFill="1" applyBorder="1" applyAlignment="1">
      <alignment horizontal="right" vertical="center" wrapText="1"/>
      <protection/>
    </xf>
    <xf numFmtId="0" fontId="7" fillId="0" borderId="33" xfId="0" applyFont="1" applyBorder="1" applyAlignment="1">
      <alignment horizontal="center" vertical="center" wrapText="1"/>
    </xf>
    <xf numFmtId="0" fontId="7" fillId="0" borderId="10" xfId="0" applyFont="1" applyBorder="1" applyAlignment="1">
      <alignment horizontal="left" vertical="top" wrapText="1"/>
    </xf>
    <xf numFmtId="0" fontId="6" fillId="0" borderId="23" xfId="0" applyFont="1" applyBorder="1" applyAlignment="1">
      <alignment horizontal="justify" vertical="top"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5" fillId="0" borderId="30" xfId="0" applyFont="1" applyBorder="1" applyAlignment="1">
      <alignment wrapText="1"/>
    </xf>
    <xf numFmtId="0" fontId="7" fillId="0" borderId="31" xfId="0" applyFont="1" applyBorder="1" applyAlignment="1">
      <alignment horizontal="justify" vertical="top" wrapText="1"/>
    </xf>
    <xf numFmtId="0" fontId="7" fillId="0" borderId="33" xfId="0" applyFont="1" applyBorder="1" applyAlignment="1">
      <alignment horizontal="left" vertical="center" wrapText="1"/>
    </xf>
    <xf numFmtId="0" fontId="7" fillId="0" borderId="32" xfId="0" applyFont="1" applyFill="1" applyBorder="1" applyAlignment="1">
      <alignment horizontal="center" vertical="center" wrapText="1"/>
    </xf>
    <xf numFmtId="0" fontId="124" fillId="43" borderId="0" xfId="0" applyFont="1" applyFill="1" applyAlignment="1">
      <alignment/>
    </xf>
    <xf numFmtId="0" fontId="125" fillId="43" borderId="0" xfId="0" applyFont="1" applyFill="1" applyAlignment="1">
      <alignment/>
    </xf>
    <xf numFmtId="0" fontId="124" fillId="43" borderId="0" xfId="0" applyFont="1" applyFill="1" applyAlignment="1">
      <alignment horizontal="justify" vertical="center" wrapText="1"/>
    </xf>
    <xf numFmtId="0" fontId="5" fillId="40" borderId="24" xfId="0" applyFont="1" applyFill="1" applyBorder="1" applyAlignment="1" applyProtection="1">
      <alignment horizontal="center" vertical="center"/>
      <protection locked="0"/>
    </xf>
    <xf numFmtId="0" fontId="5" fillId="0" borderId="10" xfId="0" applyFont="1" applyBorder="1" applyAlignment="1" applyProtection="1">
      <alignment vertical="center"/>
      <protection locked="0"/>
    </xf>
    <xf numFmtId="0" fontId="61" fillId="0" borderId="0" xfId="0" applyFont="1" applyAlignment="1">
      <alignment/>
    </xf>
    <xf numFmtId="0" fontId="16" fillId="34" borderId="29" xfId="0" applyFont="1" applyFill="1" applyBorder="1" applyAlignment="1">
      <alignment horizontal="center" vertical="center" wrapText="1"/>
    </xf>
    <xf numFmtId="0" fontId="16" fillId="34" borderId="30" xfId="0" applyFont="1" applyFill="1" applyBorder="1" applyAlignment="1">
      <alignment horizontal="center" vertical="center" wrapText="1"/>
    </xf>
    <xf numFmtId="0" fontId="16" fillId="34" borderId="30" xfId="0" applyFont="1" applyFill="1" applyBorder="1" applyAlignment="1">
      <alignment vertical="center" wrapText="1"/>
    </xf>
    <xf numFmtId="2" fontId="16" fillId="36" borderId="30" xfId="0" applyNumberFormat="1" applyFont="1" applyFill="1" applyBorder="1" applyAlignment="1">
      <alignment vertical="center" wrapText="1"/>
    </xf>
    <xf numFmtId="0" fontId="16" fillId="34" borderId="47" xfId="0" applyFont="1" applyFill="1" applyBorder="1" applyAlignment="1">
      <alignment vertical="center" wrapText="1"/>
    </xf>
    <xf numFmtId="0" fontId="0" fillId="0" borderId="0" xfId="0" applyBorder="1" applyAlignment="1">
      <alignment/>
    </xf>
    <xf numFmtId="0" fontId="7" fillId="0" borderId="31" xfId="0" applyFont="1" applyBorder="1" applyAlignment="1">
      <alignment horizontal="left" vertical="center" wrapText="1"/>
    </xf>
    <xf numFmtId="0" fontId="0" fillId="0" borderId="0" xfId="57">
      <alignment/>
      <protection/>
    </xf>
    <xf numFmtId="0" fontId="6" fillId="44" borderId="35" xfId="57" applyFont="1" applyFill="1" applyBorder="1" applyAlignment="1">
      <alignment horizontal="center" vertical="center" wrapText="1"/>
      <protection/>
    </xf>
    <xf numFmtId="0" fontId="6" fillId="44" borderId="38" xfId="57" applyFont="1" applyFill="1" applyBorder="1" applyAlignment="1">
      <alignment horizontal="center" vertical="center" wrapText="1"/>
      <protection/>
    </xf>
    <xf numFmtId="0" fontId="0" fillId="44" borderId="33" xfId="57" applyFill="1" applyBorder="1" applyAlignment="1">
      <alignment vertical="top" wrapText="1"/>
      <protection/>
    </xf>
    <xf numFmtId="0" fontId="6" fillId="45" borderId="31" xfId="57" applyFont="1" applyFill="1" applyBorder="1" applyAlignment="1">
      <alignment horizontal="justify" vertical="center" wrapText="1"/>
      <protection/>
    </xf>
    <xf numFmtId="0" fontId="6" fillId="45" borderId="31" xfId="57" applyFont="1" applyFill="1" applyBorder="1" applyAlignment="1">
      <alignment horizontal="center" vertical="center" wrapText="1"/>
      <protection/>
    </xf>
    <xf numFmtId="173" fontId="6" fillId="45" borderId="31" xfId="57" applyNumberFormat="1" applyFont="1" applyFill="1" applyBorder="1" applyAlignment="1">
      <alignment horizontal="right" vertical="center" wrapText="1"/>
      <protection/>
    </xf>
    <xf numFmtId="2" fontId="6" fillId="45" borderId="31" xfId="57" applyNumberFormat="1" applyFont="1" applyFill="1" applyBorder="1" applyAlignment="1">
      <alignment horizontal="right" vertical="center" wrapText="1"/>
      <protection/>
    </xf>
    <xf numFmtId="173" fontId="6" fillId="45" borderId="32" xfId="57" applyNumberFormat="1" applyFont="1" applyFill="1" applyBorder="1" applyAlignment="1">
      <alignment horizontal="right" vertical="center" wrapText="1"/>
      <protection/>
    </xf>
    <xf numFmtId="0" fontId="126" fillId="0" borderId="31" xfId="57" applyFont="1" applyFill="1" applyBorder="1" applyAlignment="1">
      <alignment horizontal="justify" vertical="center" wrapText="1"/>
      <protection/>
    </xf>
    <xf numFmtId="0" fontId="126" fillId="0" borderId="31" xfId="57" applyFont="1" applyFill="1" applyBorder="1" applyAlignment="1">
      <alignment horizontal="center" vertical="center" wrapText="1"/>
      <protection/>
    </xf>
    <xf numFmtId="173" fontId="7" fillId="0" borderId="32" xfId="57" applyNumberFormat="1" applyFont="1" applyFill="1" applyBorder="1" applyAlignment="1">
      <alignment horizontal="right" vertical="center" wrapText="1"/>
      <protection/>
    </xf>
    <xf numFmtId="2" fontId="7" fillId="0" borderId="31" xfId="57" applyNumberFormat="1" applyFont="1" applyFill="1" applyBorder="1" applyAlignment="1">
      <alignment horizontal="right" vertical="center" wrapText="1"/>
      <protection/>
    </xf>
    <xf numFmtId="0" fontId="127" fillId="45" borderId="31" xfId="57" applyFont="1" applyFill="1" applyBorder="1" applyAlignment="1">
      <alignment horizontal="center" vertical="center" wrapText="1"/>
      <protection/>
    </xf>
    <xf numFmtId="0" fontId="7" fillId="0" borderId="31" xfId="57" applyFont="1" applyBorder="1" applyAlignment="1">
      <alignment horizontal="center" vertical="center" wrapText="1"/>
      <protection/>
    </xf>
    <xf numFmtId="173" fontId="7" fillId="0" borderId="31" xfId="57" applyNumberFormat="1" applyFont="1" applyBorder="1" applyAlignment="1">
      <alignment horizontal="right" vertical="center" wrapText="1"/>
      <protection/>
    </xf>
    <xf numFmtId="2" fontId="7" fillId="0" borderId="31" xfId="57" applyNumberFormat="1" applyFont="1" applyBorder="1" applyAlignment="1">
      <alignment horizontal="right" vertical="center" wrapText="1"/>
      <protection/>
    </xf>
    <xf numFmtId="0" fontId="7" fillId="0" borderId="32" xfId="57" applyFont="1" applyBorder="1" applyAlignment="1">
      <alignment horizontal="center" vertical="center" wrapText="1"/>
      <protection/>
    </xf>
    <xf numFmtId="173" fontId="7" fillId="0" borderId="32" xfId="57" applyNumberFormat="1" applyFont="1" applyBorder="1" applyAlignment="1">
      <alignment horizontal="right" vertical="center" wrapText="1"/>
      <protection/>
    </xf>
    <xf numFmtId="2" fontId="7" fillId="0" borderId="32" xfId="57" applyNumberFormat="1" applyFont="1" applyBorder="1" applyAlignment="1">
      <alignment horizontal="right" vertical="center" wrapText="1"/>
      <protection/>
    </xf>
    <xf numFmtId="0" fontId="7" fillId="0" borderId="31" xfId="57" applyFont="1" applyBorder="1" applyAlignment="1">
      <alignment horizontal="center"/>
      <protection/>
    </xf>
    <xf numFmtId="2" fontId="7" fillId="0" borderId="31" xfId="57" applyNumberFormat="1" applyFont="1" applyBorder="1" applyAlignment="1">
      <alignment horizontal="right"/>
      <protection/>
    </xf>
    <xf numFmtId="173" fontId="7" fillId="0" borderId="31" xfId="57" applyNumberFormat="1" applyFont="1" applyFill="1" applyBorder="1" applyAlignment="1">
      <alignment horizontal="right" vertical="center" wrapText="1"/>
      <protection/>
    </xf>
    <xf numFmtId="0" fontId="7" fillId="0" borderId="31" xfId="57" applyFont="1" applyFill="1" applyBorder="1" applyAlignment="1">
      <alignment horizontal="justify" vertical="center" wrapText="1"/>
      <protection/>
    </xf>
    <xf numFmtId="0" fontId="7" fillId="0" borderId="31" xfId="57" applyFont="1" applyFill="1" applyBorder="1" applyAlignment="1">
      <alignment horizontal="center" vertical="center" wrapText="1"/>
      <protection/>
    </xf>
    <xf numFmtId="0" fontId="6" fillId="45" borderId="32" xfId="57" applyFont="1" applyFill="1" applyBorder="1" applyAlignment="1">
      <alignment horizontal="center" vertical="center" wrapText="1"/>
      <protection/>
    </xf>
    <xf numFmtId="0" fontId="7" fillId="0" borderId="32" xfId="57" applyFont="1" applyFill="1" applyBorder="1" applyAlignment="1">
      <alignment horizontal="center" vertical="center" wrapText="1"/>
      <protection/>
    </xf>
    <xf numFmtId="2" fontId="7" fillId="0" borderId="31" xfId="67" applyNumberFormat="1" applyFont="1" applyFill="1" applyBorder="1" applyAlignment="1">
      <alignment horizontal="right" vertical="center" wrapText="1"/>
    </xf>
    <xf numFmtId="0" fontId="7" fillId="0" borderId="31" xfId="57" applyFont="1" applyFill="1" applyBorder="1">
      <alignment/>
      <protection/>
    </xf>
    <xf numFmtId="0" fontId="6" fillId="46" borderId="31" xfId="57" applyFont="1" applyFill="1" applyBorder="1" applyAlignment="1">
      <alignment horizontal="justify" vertical="center" wrapText="1"/>
      <protection/>
    </xf>
    <xf numFmtId="0" fontId="6" fillId="46" borderId="31" xfId="57" applyFont="1" applyFill="1" applyBorder="1" applyAlignment="1">
      <alignment horizontal="center" vertical="center" wrapText="1"/>
      <protection/>
    </xf>
    <xf numFmtId="173" fontId="6" fillId="46" borderId="31" xfId="57" applyNumberFormat="1" applyFont="1" applyFill="1" applyBorder="1" applyAlignment="1">
      <alignment horizontal="right" vertical="center" wrapText="1"/>
      <protection/>
    </xf>
    <xf numFmtId="0" fontId="7" fillId="0" borderId="10" xfId="57" applyFont="1" applyFill="1" applyBorder="1" applyAlignment="1">
      <alignment horizontal="center" vertical="center" wrapText="1"/>
      <protection/>
    </xf>
    <xf numFmtId="0" fontId="7" fillId="0" borderId="0" xfId="0" applyFont="1" applyFill="1" applyBorder="1" applyAlignment="1">
      <alignment vertical="top" wrapText="1"/>
    </xf>
    <xf numFmtId="0" fontId="27" fillId="34" borderId="11" xfId="57" applyFont="1" applyFill="1" applyBorder="1" applyAlignment="1">
      <alignment horizontal="center" vertical="center" wrapText="1"/>
      <protection/>
    </xf>
    <xf numFmtId="0" fontId="27" fillId="37" borderId="10" xfId="57" applyFont="1" applyFill="1" applyBorder="1" applyAlignment="1">
      <alignment horizontal="center" vertical="center" wrapText="1"/>
      <protection/>
    </xf>
    <xf numFmtId="0" fontId="18" fillId="0" borderId="0" xfId="57" applyFont="1">
      <alignment/>
      <protection/>
    </xf>
    <xf numFmtId="0" fontId="18" fillId="36" borderId="0" xfId="57" applyFont="1" applyFill="1" applyAlignment="1">
      <alignment vertical="center" wrapText="1"/>
      <protection/>
    </xf>
    <xf numFmtId="0" fontId="18" fillId="36" borderId="0" xfId="57" applyFont="1" applyFill="1">
      <alignment/>
      <protection/>
    </xf>
    <xf numFmtId="0" fontId="16" fillId="38" borderId="11" xfId="57" applyFont="1" applyFill="1" applyBorder="1" applyAlignment="1">
      <alignment horizontal="center" vertical="center" wrapText="1"/>
      <protection/>
    </xf>
    <xf numFmtId="0" fontId="16" fillId="38" borderId="15" xfId="57" applyFont="1" applyFill="1" applyBorder="1" applyAlignment="1">
      <alignment horizontal="center" vertical="center" wrapText="1"/>
      <protection/>
    </xf>
    <xf numFmtId="0" fontId="24" fillId="0" borderId="11" xfId="57" applyFont="1" applyFill="1" applyBorder="1" applyAlignment="1">
      <alignment horizontal="center" vertical="center" wrapText="1"/>
      <protection/>
    </xf>
    <xf numFmtId="43" fontId="128" fillId="37" borderId="19" xfId="67" applyNumberFormat="1" applyFont="1" applyFill="1" applyBorder="1" applyAlignment="1">
      <alignment vertical="center" wrapText="1"/>
    </xf>
    <xf numFmtId="0" fontId="16" fillId="34" borderId="10" xfId="57" applyFont="1" applyFill="1" applyBorder="1" applyAlignment="1">
      <alignment horizontal="center" vertical="center" wrapText="1"/>
      <protection/>
    </xf>
    <xf numFmtId="0" fontId="16" fillId="36" borderId="10" xfId="57" applyFont="1" applyFill="1" applyBorder="1" applyAlignment="1">
      <alignment horizontal="center" vertical="center" wrapText="1"/>
      <protection/>
    </xf>
    <xf numFmtId="10" fontId="18" fillId="36" borderId="10" xfId="67" applyNumberFormat="1" applyFont="1" applyFill="1" applyBorder="1" applyAlignment="1">
      <alignment horizontal="right" vertical="center" wrapText="1"/>
    </xf>
    <xf numFmtId="10" fontId="18" fillId="37" borderId="10" xfId="67" applyNumberFormat="1" applyFont="1" applyFill="1" applyBorder="1" applyAlignment="1">
      <alignment vertical="center" wrapText="1"/>
    </xf>
    <xf numFmtId="0" fontId="16" fillId="37" borderId="10" xfId="57" applyFont="1" applyFill="1" applyBorder="1" applyAlignment="1">
      <alignment horizontal="center" vertical="center" wrapText="1"/>
      <protection/>
    </xf>
    <xf numFmtId="0" fontId="61" fillId="37" borderId="10" xfId="57" applyFont="1" applyFill="1" applyBorder="1" applyAlignment="1">
      <alignment vertical="center" wrapText="1"/>
      <protection/>
    </xf>
    <xf numFmtId="43" fontId="129" fillId="37" borderId="10" xfId="67" applyNumberFormat="1" applyFont="1" applyFill="1" applyBorder="1" applyAlignment="1">
      <alignment vertical="center" wrapText="1"/>
    </xf>
    <xf numFmtId="44" fontId="61" fillId="37" borderId="19" xfId="57" applyNumberFormat="1" applyFont="1" applyFill="1" applyBorder="1" applyAlignment="1">
      <alignment horizontal="center" vertical="center" wrapText="1"/>
      <protection/>
    </xf>
    <xf numFmtId="44" fontId="61" fillId="37" borderId="48" xfId="57" applyNumberFormat="1" applyFont="1" applyFill="1" applyBorder="1" applyAlignment="1">
      <alignment horizontal="center" vertical="center" wrapText="1"/>
      <protection/>
    </xf>
    <xf numFmtId="0" fontId="18" fillId="37" borderId="10" xfId="57" applyFont="1" applyFill="1" applyBorder="1" applyAlignment="1">
      <alignment horizontal="center" vertical="center" wrapText="1"/>
      <protection/>
    </xf>
    <xf numFmtId="10" fontId="18" fillId="37" borderId="10" xfId="67" applyNumberFormat="1" applyFont="1" applyFill="1" applyBorder="1" applyAlignment="1">
      <alignment horizontal="right" vertical="center" wrapText="1"/>
    </xf>
    <xf numFmtId="0" fontId="61" fillId="36" borderId="0" xfId="57" applyFont="1" applyFill="1" applyAlignment="1">
      <alignment vertical="center" wrapText="1"/>
      <protection/>
    </xf>
    <xf numFmtId="0" fontId="61" fillId="36" borderId="0" xfId="57" applyFont="1" applyFill="1">
      <alignment/>
      <protection/>
    </xf>
    <xf numFmtId="0" fontId="18" fillId="34" borderId="10" xfId="57" applyFont="1" applyFill="1" applyBorder="1" applyAlignment="1">
      <alignment horizontal="center" vertical="center" wrapText="1"/>
      <protection/>
    </xf>
    <xf numFmtId="1" fontId="18" fillId="42" borderId="10" xfId="57" applyNumberFormat="1" applyFont="1" applyFill="1" applyBorder="1" applyAlignment="1">
      <alignment horizontal="center" vertical="center" wrapText="1"/>
      <protection/>
    </xf>
    <xf numFmtId="174" fontId="18" fillId="0" borderId="10" xfId="57" applyNumberFormat="1" applyFont="1" applyFill="1" applyBorder="1" applyAlignment="1">
      <alignment vertical="center" wrapText="1"/>
      <protection/>
    </xf>
    <xf numFmtId="0" fontId="18" fillId="36" borderId="10" xfId="57" applyFont="1" applyFill="1" applyBorder="1" applyAlignment="1">
      <alignment horizontal="center" vertical="center" wrapText="1"/>
      <protection/>
    </xf>
    <xf numFmtId="174" fontId="18" fillId="36" borderId="10" xfId="57" applyNumberFormat="1" applyFont="1" applyFill="1" applyBorder="1" applyAlignment="1">
      <alignment vertical="center" wrapText="1"/>
      <protection/>
    </xf>
    <xf numFmtId="44" fontId="61" fillId="37" borderId="10" xfId="57" applyNumberFormat="1" applyFont="1" applyFill="1" applyBorder="1" applyAlignment="1">
      <alignment horizontal="center" vertical="center" wrapText="1"/>
      <protection/>
    </xf>
    <xf numFmtId="1" fontId="61" fillId="37" borderId="10" xfId="57" applyNumberFormat="1" applyFont="1" applyFill="1" applyBorder="1" applyAlignment="1">
      <alignment horizontal="center" vertical="center" wrapText="1"/>
      <protection/>
    </xf>
    <xf numFmtId="43" fontId="61" fillId="37" borderId="10" xfId="57" applyNumberFormat="1" applyFont="1" applyFill="1" applyBorder="1" applyAlignment="1">
      <alignment vertical="center" wrapText="1"/>
      <protection/>
    </xf>
    <xf numFmtId="0" fontId="61" fillId="37" borderId="10" xfId="57" applyNumberFormat="1" applyFont="1" applyFill="1" applyBorder="1" applyAlignment="1">
      <alignment horizontal="center" vertical="center" wrapText="1"/>
      <protection/>
    </xf>
    <xf numFmtId="10" fontId="61" fillId="37" borderId="10" xfId="67" applyNumberFormat="1" applyFont="1" applyFill="1" applyBorder="1" applyAlignment="1">
      <alignment horizontal="right" vertical="center" wrapText="1"/>
    </xf>
    <xf numFmtId="10" fontId="61" fillId="37" borderId="10" xfId="57" applyNumberFormat="1" applyFont="1" applyFill="1" applyBorder="1" applyAlignment="1">
      <alignment vertical="center" wrapText="1"/>
      <protection/>
    </xf>
    <xf numFmtId="10" fontId="18" fillId="36" borderId="10" xfId="57" applyNumberFormat="1" applyFont="1" applyFill="1" applyBorder="1" applyAlignment="1">
      <alignment horizontal="right" vertical="center" wrapText="1"/>
      <protection/>
    </xf>
    <xf numFmtId="10" fontId="61" fillId="37" borderId="10" xfId="67" applyNumberFormat="1" applyFont="1" applyFill="1" applyBorder="1" applyAlignment="1">
      <alignment vertical="center" wrapText="1"/>
    </xf>
    <xf numFmtId="0" fontId="61" fillId="37" borderId="49" xfId="57" applyFont="1" applyFill="1" applyBorder="1" applyAlignment="1">
      <alignment vertical="center" wrapText="1"/>
      <protection/>
    </xf>
    <xf numFmtId="0" fontId="61" fillId="37" borderId="10" xfId="57" applyFont="1" applyFill="1" applyBorder="1" applyAlignment="1">
      <alignment horizontal="center" vertical="center" wrapText="1"/>
      <protection/>
    </xf>
    <xf numFmtId="49" fontId="61" fillId="37" borderId="10" xfId="57" applyNumberFormat="1" applyFont="1" applyFill="1" applyBorder="1" applyAlignment="1">
      <alignment horizontal="center" vertical="center" wrapText="1"/>
      <protection/>
    </xf>
    <xf numFmtId="0" fontId="61" fillId="37" borderId="13" xfId="57" applyFont="1" applyFill="1" applyBorder="1" applyAlignment="1">
      <alignment horizontal="center" vertical="center" wrapText="1"/>
      <protection/>
    </xf>
    <xf numFmtId="0" fontId="18" fillId="37" borderId="13" xfId="57" applyFont="1" applyFill="1" applyBorder="1" applyAlignment="1">
      <alignment horizontal="center" vertical="center" wrapText="1"/>
      <protection/>
    </xf>
    <xf numFmtId="43" fontId="128" fillId="37" borderId="10" xfId="67" applyNumberFormat="1" applyFont="1" applyFill="1" applyBorder="1" applyAlignment="1">
      <alignment vertical="center" wrapText="1"/>
    </xf>
    <xf numFmtId="0" fontId="18" fillId="34" borderId="19" xfId="57" applyFont="1" applyFill="1" applyBorder="1" applyAlignment="1">
      <alignment horizontal="center" vertical="center" wrapText="1"/>
      <protection/>
    </xf>
    <xf numFmtId="0" fontId="18" fillId="37" borderId="18" xfId="57" applyFont="1" applyFill="1" applyBorder="1" applyAlignment="1">
      <alignment horizontal="center" vertical="center" wrapText="1"/>
      <protection/>
    </xf>
    <xf numFmtId="43" fontId="61" fillId="37" borderId="10" xfId="57" applyNumberFormat="1" applyFont="1" applyFill="1" applyBorder="1" applyAlignment="1">
      <alignment horizontal="center" vertical="center" wrapText="1"/>
      <protection/>
    </xf>
    <xf numFmtId="43" fontId="18" fillId="36" borderId="10" xfId="57" applyNumberFormat="1" applyFont="1" applyFill="1" applyBorder="1" applyAlignment="1">
      <alignment horizontal="center" vertical="center" wrapText="1"/>
      <protection/>
    </xf>
    <xf numFmtId="4" fontId="61" fillId="37" borderId="10" xfId="57" applyNumberFormat="1" applyFont="1" applyFill="1" applyBorder="1" applyAlignment="1">
      <alignment horizontal="center" vertical="center" wrapText="1"/>
      <protection/>
    </xf>
    <xf numFmtId="10" fontId="61" fillId="37" borderId="10" xfId="57" applyNumberFormat="1" applyFont="1" applyFill="1" applyBorder="1" applyAlignment="1">
      <alignment horizontal="right" vertical="center" wrapText="1"/>
      <protection/>
    </xf>
    <xf numFmtId="0" fontId="130" fillId="42" borderId="10" xfId="57" applyFont="1" applyFill="1" applyBorder="1" applyAlignment="1">
      <alignment horizontal="center" vertical="center" wrapText="1"/>
      <protection/>
    </xf>
    <xf numFmtId="0" fontId="18" fillId="42" borderId="10" xfId="57" applyFont="1" applyFill="1" applyBorder="1" applyAlignment="1">
      <alignment horizontal="center" vertical="center" wrapText="1"/>
      <protection/>
    </xf>
    <xf numFmtId="0" fontId="130" fillId="36" borderId="10" xfId="57" applyFont="1" applyFill="1" applyBorder="1" applyAlignment="1">
      <alignment horizontal="center" vertical="center" wrapText="1"/>
      <protection/>
    </xf>
    <xf numFmtId="43" fontId="18" fillId="37" borderId="10" xfId="57" applyNumberFormat="1" applyFont="1" applyFill="1" applyBorder="1" applyAlignment="1">
      <alignment vertical="center" wrapText="1"/>
      <protection/>
    </xf>
    <xf numFmtId="0" fontId="18" fillId="0" borderId="0" xfId="57" applyFont="1" applyAlignment="1">
      <alignment wrapText="1"/>
      <protection/>
    </xf>
    <xf numFmtId="43" fontId="18" fillId="0" borderId="10" xfId="57" applyNumberFormat="1" applyFont="1" applyFill="1" applyBorder="1" applyAlignment="1">
      <alignment horizontal="center" vertical="center" wrapText="1"/>
      <protection/>
    </xf>
    <xf numFmtId="10" fontId="18" fillId="0" borderId="10" xfId="67" applyNumberFormat="1" applyFont="1" applyFill="1" applyBorder="1" applyAlignment="1">
      <alignment horizontal="right" vertical="center" wrapText="1"/>
    </xf>
    <xf numFmtId="43" fontId="18" fillId="36" borderId="0" xfId="57" applyNumberFormat="1" applyFont="1" applyFill="1" applyAlignment="1">
      <alignment vertical="center" wrapText="1"/>
      <protection/>
    </xf>
    <xf numFmtId="43" fontId="63" fillId="34" borderId="30" xfId="57" applyNumberFormat="1" applyFont="1" applyFill="1" applyBorder="1" applyAlignment="1">
      <alignment horizontal="center" vertical="center" wrapText="1"/>
      <protection/>
    </xf>
    <xf numFmtId="2" fontId="63" fillId="34" borderId="30" xfId="57" applyNumberFormat="1" applyFont="1" applyFill="1" applyBorder="1" applyAlignment="1">
      <alignment horizontal="center" vertical="center" wrapText="1"/>
      <protection/>
    </xf>
    <xf numFmtId="1" fontId="63" fillId="34" borderId="30" xfId="57" applyNumberFormat="1" applyFont="1" applyFill="1" applyBorder="1" applyAlignment="1">
      <alignment horizontal="center" vertical="center" wrapText="1"/>
      <protection/>
    </xf>
    <xf numFmtId="0" fontId="63" fillId="34" borderId="30" xfId="57" applyNumberFormat="1" applyFont="1" applyFill="1" applyBorder="1" applyAlignment="1">
      <alignment horizontal="center" vertical="center" wrapText="1"/>
      <protection/>
    </xf>
    <xf numFmtId="3" fontId="63" fillId="34" borderId="30" xfId="57" applyNumberFormat="1" applyFont="1" applyFill="1" applyBorder="1" applyAlignment="1">
      <alignment horizontal="center" vertical="center" wrapText="1"/>
      <protection/>
    </xf>
    <xf numFmtId="10" fontId="63" fillId="34" borderId="30" xfId="57" applyNumberFormat="1" applyFont="1" applyFill="1" applyBorder="1" applyAlignment="1">
      <alignment horizontal="center" vertical="center" wrapText="1"/>
      <protection/>
    </xf>
    <xf numFmtId="43" fontId="63" fillId="34" borderId="10" xfId="57" applyNumberFormat="1" applyFont="1" applyFill="1" applyBorder="1" applyAlignment="1">
      <alignment horizontal="center" vertical="center" wrapText="1"/>
      <protection/>
    </xf>
    <xf numFmtId="0" fontId="63" fillId="34" borderId="10" xfId="57" applyNumberFormat="1" applyFont="1" applyFill="1" applyBorder="1" applyAlignment="1">
      <alignment horizontal="center" vertical="center" wrapText="1"/>
      <protection/>
    </xf>
    <xf numFmtId="10" fontId="63" fillId="34" borderId="10" xfId="57" applyNumberFormat="1" applyFont="1" applyFill="1" applyBorder="1" applyAlignment="1">
      <alignment horizontal="center" vertical="center" wrapText="1"/>
      <protection/>
    </xf>
    <xf numFmtId="44" fontId="63" fillId="34" borderId="30" xfId="57" applyNumberFormat="1" applyFont="1" applyFill="1" applyBorder="1" applyAlignment="1">
      <alignment horizontal="center" vertical="center" wrapText="1"/>
      <protection/>
    </xf>
    <xf numFmtId="4" fontId="63" fillId="34" borderId="10" xfId="57" applyNumberFormat="1" applyFont="1" applyFill="1" applyBorder="1" applyAlignment="1">
      <alignment horizontal="center" vertical="center" wrapText="1"/>
      <protection/>
    </xf>
    <xf numFmtId="3" fontId="63" fillId="34" borderId="10" xfId="57" applyNumberFormat="1" applyFont="1" applyFill="1" applyBorder="1" applyAlignment="1">
      <alignment horizontal="center" vertical="center" wrapText="1"/>
      <protection/>
    </xf>
    <xf numFmtId="0" fontId="18" fillId="42" borderId="0" xfId="57" applyFont="1" applyFill="1" applyAlignment="1">
      <alignment wrapText="1"/>
      <protection/>
    </xf>
    <xf numFmtId="43" fontId="63" fillId="34" borderId="22" xfId="57" applyNumberFormat="1" applyFont="1" applyFill="1" applyBorder="1" applyAlignment="1">
      <alignment horizontal="center" vertical="center" wrapText="1"/>
      <protection/>
    </xf>
    <xf numFmtId="4" fontId="63" fillId="34" borderId="22" xfId="57" applyNumberFormat="1" applyFont="1" applyFill="1" applyBorder="1" applyAlignment="1">
      <alignment horizontal="center" vertical="center" wrapText="1"/>
      <protection/>
    </xf>
    <xf numFmtId="3" fontId="63" fillId="34" borderId="22" xfId="57" applyNumberFormat="1" applyFont="1" applyFill="1" applyBorder="1" applyAlignment="1">
      <alignment horizontal="center" vertical="center" wrapText="1"/>
      <protection/>
    </xf>
    <xf numFmtId="10" fontId="63" fillId="34" borderId="22" xfId="57" applyNumberFormat="1" applyFont="1" applyFill="1" applyBorder="1" applyAlignment="1">
      <alignment horizontal="center" vertical="center" wrapText="1"/>
      <protection/>
    </xf>
    <xf numFmtId="10" fontId="63" fillId="0" borderId="22" xfId="57" applyNumberFormat="1" applyFont="1" applyFill="1" applyBorder="1" applyAlignment="1">
      <alignment horizontal="center" vertical="center" wrapText="1"/>
      <protection/>
    </xf>
    <xf numFmtId="1" fontId="63" fillId="34" borderId="10" xfId="57" applyNumberFormat="1" applyFont="1" applyFill="1" applyBorder="1" applyAlignment="1">
      <alignment horizontal="center" vertical="center" wrapText="1"/>
      <protection/>
    </xf>
    <xf numFmtId="2" fontId="63" fillId="34" borderId="10" xfId="57" applyNumberFormat="1" applyFont="1" applyFill="1" applyBorder="1" applyAlignment="1">
      <alignment horizontal="center" vertical="center" wrapText="1"/>
      <protection/>
    </xf>
    <xf numFmtId="1" fontId="63" fillId="34" borderId="22" xfId="57" applyNumberFormat="1" applyFont="1" applyFill="1" applyBorder="1" applyAlignment="1">
      <alignment horizontal="center" vertical="center" wrapText="1"/>
      <protection/>
    </xf>
    <xf numFmtId="3" fontId="63" fillId="34" borderId="19" xfId="57" applyNumberFormat="1" applyFont="1" applyFill="1" applyBorder="1" applyAlignment="1">
      <alignment horizontal="center" vertical="center" wrapText="1"/>
      <protection/>
    </xf>
    <xf numFmtId="0" fontId="60" fillId="34" borderId="11" xfId="57" applyFont="1" applyFill="1" applyBorder="1" applyAlignment="1">
      <alignment horizontal="center" vertical="center" wrapText="1"/>
      <protection/>
    </xf>
    <xf numFmtId="0" fontId="18" fillId="0" borderId="0" xfId="57" applyFont="1" applyFill="1">
      <alignment/>
      <protection/>
    </xf>
    <xf numFmtId="43" fontId="60" fillId="34" borderId="11" xfId="57" applyNumberFormat="1" applyFont="1" applyFill="1" applyBorder="1" applyAlignment="1">
      <alignment horizontal="center" vertical="center" wrapText="1"/>
      <protection/>
    </xf>
    <xf numFmtId="0" fontId="18" fillId="34" borderId="17" xfId="57" applyFont="1" applyFill="1" applyBorder="1" applyAlignment="1">
      <alignment horizontal="center" vertical="center" wrapText="1"/>
      <protection/>
    </xf>
    <xf numFmtId="0" fontId="63" fillId="34" borderId="11" xfId="57" applyNumberFormat="1" applyFont="1" applyFill="1" applyBorder="1" applyAlignment="1">
      <alignment horizontal="center" vertical="center" wrapText="1"/>
      <protection/>
    </xf>
    <xf numFmtId="1" fontId="63" fillId="34" borderId="11" xfId="57" applyNumberFormat="1" applyFont="1" applyFill="1" applyBorder="1" applyAlignment="1">
      <alignment horizontal="center" vertical="center" wrapText="1"/>
      <protection/>
    </xf>
    <xf numFmtId="43" fontId="63" fillId="34" borderId="11" xfId="57" applyNumberFormat="1" applyFont="1" applyFill="1" applyBorder="1" applyAlignment="1">
      <alignment horizontal="center" vertical="center" wrapText="1"/>
      <protection/>
    </xf>
    <xf numFmtId="43" fontId="63" fillId="34" borderId="50" xfId="57" applyNumberFormat="1" applyFont="1" applyFill="1" applyBorder="1" applyAlignment="1">
      <alignment horizontal="center" vertical="center" wrapText="1"/>
      <protection/>
    </xf>
    <xf numFmtId="43" fontId="18" fillId="34" borderId="11" xfId="57" applyNumberFormat="1" applyFont="1" applyFill="1" applyBorder="1" applyAlignment="1">
      <alignment horizontal="center" vertical="center" wrapText="1"/>
      <protection/>
    </xf>
    <xf numFmtId="0" fontId="24" fillId="42" borderId="0" xfId="57" applyFont="1" applyFill="1">
      <alignment/>
      <protection/>
    </xf>
    <xf numFmtId="0" fontId="18" fillId="42" borderId="0" xfId="57" applyFont="1" applyFill="1">
      <alignment/>
      <protection/>
    </xf>
    <xf numFmtId="0" fontId="16" fillId="0" borderId="12" xfId="57" applyFont="1" applyFill="1" applyBorder="1" applyAlignment="1">
      <alignment vertical="center" wrapText="1"/>
      <protection/>
    </xf>
    <xf numFmtId="174" fontId="18" fillId="36" borderId="10" xfId="57" applyNumberFormat="1" applyFont="1" applyFill="1" applyBorder="1" applyAlignment="1">
      <alignment horizontal="right" vertical="center" wrapText="1"/>
      <protection/>
    </xf>
    <xf numFmtId="10" fontId="18" fillId="37" borderId="13" xfId="57" applyNumberFormat="1" applyFont="1" applyFill="1" applyBorder="1" applyAlignment="1">
      <alignment horizontal="right" vertical="center" wrapText="1"/>
      <protection/>
    </xf>
    <xf numFmtId="43" fontId="61" fillId="37" borderId="10" xfId="57" applyNumberFormat="1" applyFont="1" applyFill="1" applyBorder="1" applyAlignment="1">
      <alignment horizontal="right" vertical="center" wrapText="1"/>
      <protection/>
    </xf>
    <xf numFmtId="174" fontId="61" fillId="37" borderId="10" xfId="57" applyNumberFormat="1" applyFont="1" applyFill="1" applyBorder="1" applyAlignment="1">
      <alignment horizontal="right" vertical="center" wrapText="1"/>
      <protection/>
    </xf>
    <xf numFmtId="10" fontId="61" fillId="37" borderId="13" xfId="57" applyNumberFormat="1" applyFont="1" applyFill="1" applyBorder="1" applyAlignment="1">
      <alignment horizontal="right" vertical="center" wrapText="1"/>
      <protection/>
    </xf>
    <xf numFmtId="4" fontId="18" fillId="36" borderId="10" xfId="57" applyNumberFormat="1" applyFont="1" applyFill="1" applyBorder="1" applyAlignment="1">
      <alignment horizontal="right" vertical="center" wrapText="1"/>
      <protection/>
    </xf>
    <xf numFmtId="4" fontId="61" fillId="37" borderId="10" xfId="57" applyNumberFormat="1" applyFont="1" applyFill="1" applyBorder="1" applyAlignment="1">
      <alignment horizontal="right" vertical="center" wrapText="1"/>
      <protection/>
    </xf>
    <xf numFmtId="10" fontId="18" fillId="37" borderId="10" xfId="57" applyNumberFormat="1" applyFont="1" applyFill="1" applyBorder="1" applyAlignment="1">
      <alignment vertical="center" wrapText="1"/>
      <protection/>
    </xf>
    <xf numFmtId="43" fontId="18" fillId="36" borderId="10" xfId="57" applyNumberFormat="1" applyFont="1" applyFill="1" applyBorder="1" applyAlignment="1">
      <alignment horizontal="right" vertical="center" wrapText="1"/>
      <protection/>
    </xf>
    <xf numFmtId="174" fontId="18" fillId="42" borderId="10" xfId="57" applyNumberFormat="1" applyFont="1" applyFill="1" applyBorder="1" applyAlignment="1">
      <alignment horizontal="right" vertical="center" wrapText="1"/>
      <protection/>
    </xf>
    <xf numFmtId="4" fontId="18" fillId="42" borderId="10" xfId="57" applyNumberFormat="1" applyFont="1" applyFill="1" applyBorder="1" applyAlignment="1">
      <alignment horizontal="right" vertical="center" wrapText="1"/>
      <protection/>
    </xf>
    <xf numFmtId="174" fontId="18" fillId="0" borderId="10" xfId="57" applyNumberFormat="1" applyFont="1" applyFill="1" applyBorder="1" applyAlignment="1">
      <alignment horizontal="right" vertical="center" wrapText="1"/>
      <protection/>
    </xf>
    <xf numFmtId="10" fontId="63" fillId="0" borderId="30" xfId="57" applyNumberFormat="1" applyFont="1" applyFill="1" applyBorder="1" applyAlignment="1">
      <alignment horizontal="center" vertical="center" wrapText="1"/>
      <protection/>
    </xf>
    <xf numFmtId="10" fontId="63" fillId="34" borderId="11" xfId="57" applyNumberFormat="1" applyFont="1" applyFill="1" applyBorder="1" applyAlignment="1">
      <alignment horizontal="center" vertical="center" wrapText="1"/>
      <protection/>
    </xf>
    <xf numFmtId="43" fontId="63" fillId="0" borderId="17" xfId="57" applyNumberFormat="1" applyFont="1" applyFill="1" applyBorder="1" applyAlignment="1">
      <alignment horizontal="center" vertical="center" wrapText="1"/>
      <protection/>
    </xf>
    <xf numFmtId="0" fontId="47" fillId="0" borderId="10" xfId="57" applyNumberFormat="1" applyFont="1" applyBorder="1" applyAlignment="1">
      <alignment horizontal="center" vertical="center" wrapText="1"/>
      <protection/>
    </xf>
    <xf numFmtId="0" fontId="13" fillId="37" borderId="10" xfId="57" applyFont="1" applyFill="1" applyBorder="1" applyAlignment="1">
      <alignment horizontal="center" vertical="center" wrapText="1"/>
      <protection/>
    </xf>
    <xf numFmtId="3" fontId="14" fillId="37" borderId="10" xfId="57" applyNumberFormat="1" applyFont="1" applyFill="1" applyBorder="1" applyAlignment="1">
      <alignment horizontal="center" vertical="center" wrapText="1"/>
      <protection/>
    </xf>
    <xf numFmtId="3" fontId="13" fillId="37" borderId="10" xfId="57" applyNumberFormat="1" applyFont="1" applyFill="1" applyBorder="1" applyAlignment="1">
      <alignment horizontal="center" vertical="center" wrapText="1"/>
      <protection/>
    </xf>
    <xf numFmtId="0" fontId="24" fillId="0" borderId="10" xfId="57" applyFont="1" applyBorder="1" applyAlignment="1">
      <alignment horizontal="center" vertical="center" wrapText="1"/>
      <protection/>
    </xf>
    <xf numFmtId="3" fontId="91" fillId="42" borderId="10" xfId="57" applyNumberFormat="1" applyFont="1" applyFill="1" applyBorder="1" applyAlignment="1">
      <alignment horizontal="center" vertical="center" wrapText="1"/>
      <protection/>
    </xf>
    <xf numFmtId="3" fontId="13" fillId="42" borderId="10" xfId="57" applyNumberFormat="1" applyFont="1" applyFill="1" applyBorder="1" applyAlignment="1">
      <alignment horizontal="center" vertical="center" wrapText="1"/>
      <protection/>
    </xf>
    <xf numFmtId="3" fontId="14" fillId="42" borderId="10" xfId="57" applyNumberFormat="1" applyFont="1" applyFill="1" applyBorder="1" applyAlignment="1">
      <alignment horizontal="center" vertical="center" wrapText="1"/>
      <protection/>
    </xf>
    <xf numFmtId="0" fontId="24" fillId="42" borderId="10" xfId="57" applyFont="1" applyFill="1" applyBorder="1" applyAlignment="1">
      <alignment horizontal="center" vertical="center" wrapText="1"/>
      <protection/>
    </xf>
    <xf numFmtId="3" fontId="27" fillId="37" borderId="10" xfId="57" applyNumberFormat="1" applyFont="1" applyFill="1" applyBorder="1" applyAlignment="1">
      <alignment horizontal="center" vertical="center" wrapText="1"/>
      <protection/>
    </xf>
    <xf numFmtId="0" fontId="27" fillId="0" borderId="10" xfId="57" applyFont="1" applyBorder="1" applyAlignment="1">
      <alignment horizontal="center" vertical="center" wrapText="1"/>
      <protection/>
    </xf>
    <xf numFmtId="0" fontId="131" fillId="0" borderId="0" xfId="57" applyFont="1">
      <alignment/>
      <protection/>
    </xf>
    <xf numFmtId="0" fontId="27" fillId="42" borderId="10" xfId="57" applyFont="1" applyFill="1" applyBorder="1" applyAlignment="1">
      <alignment horizontal="center" vertical="center" wrapText="1"/>
      <protection/>
    </xf>
    <xf numFmtId="3" fontId="27" fillId="42" borderId="10" xfId="57" applyNumberFormat="1" applyFont="1" applyFill="1" applyBorder="1" applyAlignment="1">
      <alignment horizontal="center" vertical="center" wrapText="1"/>
      <protection/>
    </xf>
    <xf numFmtId="0" fontId="24" fillId="0" borderId="0" xfId="57" applyFont="1" applyAlignment="1">
      <alignment horizontal="left" vertical="top" wrapText="1"/>
      <protection/>
    </xf>
    <xf numFmtId="0" fontId="24" fillId="0" borderId="10" xfId="57" applyFont="1" applyFill="1" applyBorder="1" applyAlignment="1">
      <alignment horizontal="center" vertical="center" wrapText="1"/>
      <protection/>
    </xf>
    <xf numFmtId="0" fontId="27" fillId="0" borderId="10" xfId="57" applyFont="1" applyFill="1" applyBorder="1" applyAlignment="1">
      <alignment horizontal="center" vertical="center" wrapText="1"/>
      <protection/>
    </xf>
    <xf numFmtId="0" fontId="67" fillId="0" borderId="0" xfId="57" applyFont="1">
      <alignment/>
      <protection/>
    </xf>
    <xf numFmtId="0" fontId="27" fillId="0" borderId="45" xfId="57" applyFont="1" applyBorder="1" applyAlignment="1">
      <alignment horizontal="center" vertical="center" wrapText="1"/>
      <protection/>
    </xf>
    <xf numFmtId="4" fontId="27" fillId="0" borderId="30" xfId="57" applyNumberFormat="1" applyFont="1" applyBorder="1" applyAlignment="1">
      <alignment horizontal="justify" vertical="center" wrapText="1"/>
      <protection/>
    </xf>
    <xf numFmtId="4" fontId="27" fillId="0" borderId="30" xfId="57" applyNumberFormat="1" applyFont="1" applyFill="1" applyBorder="1" applyAlignment="1">
      <alignment horizontal="justify" vertical="center" wrapText="1"/>
      <protection/>
    </xf>
    <xf numFmtId="0" fontId="7" fillId="0" borderId="31" xfId="0" applyFont="1" applyFill="1" applyBorder="1" applyAlignment="1">
      <alignment vertical="top"/>
    </xf>
    <xf numFmtId="0" fontId="5" fillId="40" borderId="10" xfId="0" applyFont="1" applyFill="1" applyBorder="1" applyAlignment="1" applyProtection="1">
      <alignment horizontal="center" vertical="center"/>
      <protection locked="0"/>
    </xf>
    <xf numFmtId="0" fontId="16" fillId="36" borderId="30" xfId="0" applyFont="1" applyFill="1" applyBorder="1" applyAlignment="1">
      <alignment horizontal="center" vertical="center" wrapText="1"/>
    </xf>
    <xf numFmtId="2" fontId="16" fillId="36" borderId="51" xfId="0" applyNumberFormat="1" applyFont="1" applyFill="1" applyBorder="1" applyAlignment="1">
      <alignment vertical="center" wrapText="1"/>
    </xf>
    <xf numFmtId="2" fontId="16" fillId="36" borderId="27" xfId="0" applyNumberFormat="1" applyFont="1" applyFill="1" applyBorder="1" applyAlignment="1">
      <alignment vertical="center" wrapText="1"/>
    </xf>
    <xf numFmtId="0" fontId="18" fillId="36" borderId="36" xfId="0" applyFont="1" applyFill="1" applyBorder="1" applyAlignment="1">
      <alignment vertical="center" wrapText="1"/>
    </xf>
    <xf numFmtId="0" fontId="15" fillId="0" borderId="30" xfId="0" applyFont="1" applyBorder="1" applyAlignment="1">
      <alignment horizontal="center" vertical="center" wrapText="1"/>
    </xf>
    <xf numFmtId="10" fontId="15" fillId="0" borderId="52" xfId="0" applyNumberFormat="1" applyFont="1" applyBorder="1" applyAlignment="1">
      <alignment horizontal="center" vertical="center" wrapText="1"/>
    </xf>
    <xf numFmtId="0" fontId="15" fillId="0" borderId="10" xfId="0" applyFont="1" applyBorder="1" applyAlignment="1">
      <alignment horizontal="center" vertical="center" wrapText="1"/>
    </xf>
    <xf numFmtId="0" fontId="47" fillId="0" borderId="10" xfId="0" applyFont="1" applyBorder="1" applyAlignment="1">
      <alignment horizontal="center" vertical="center" wrapText="1"/>
    </xf>
    <xf numFmtId="10" fontId="47" fillId="0" borderId="13" xfId="0" applyNumberFormat="1" applyFont="1" applyBorder="1" applyAlignment="1">
      <alignment horizontal="center" vertical="center" wrapText="1"/>
    </xf>
    <xf numFmtId="0" fontId="15" fillId="0" borderId="13" xfId="0" applyFont="1" applyBorder="1" applyAlignment="1">
      <alignment horizontal="center" vertical="center" wrapText="1"/>
    </xf>
    <xf numFmtId="10" fontId="15" fillId="0" borderId="13" xfId="0" applyNumberFormat="1" applyFont="1" applyBorder="1" applyAlignment="1">
      <alignment horizontal="center" vertical="center" wrapText="1"/>
    </xf>
    <xf numFmtId="0" fontId="47" fillId="0" borderId="30" xfId="0" applyFont="1" applyBorder="1" applyAlignment="1">
      <alignment horizontal="center" vertical="center" wrapText="1"/>
    </xf>
    <xf numFmtId="10" fontId="47" fillId="0" borderId="52" xfId="0" applyNumberFormat="1" applyFont="1" applyBorder="1" applyAlignment="1">
      <alignment horizontal="center" vertical="center" wrapText="1"/>
    </xf>
    <xf numFmtId="0" fontId="91" fillId="33" borderId="10" xfId="0" applyFont="1" applyFill="1" applyBorder="1" applyAlignment="1">
      <alignment horizontal="center" vertical="center" wrapText="1"/>
    </xf>
    <xf numFmtId="0" fontId="0" fillId="0" borderId="10" xfId="0" applyFont="1" applyBorder="1" applyAlignment="1">
      <alignment horizontal="justify" vertical="top" wrapText="1"/>
    </xf>
    <xf numFmtId="0" fontId="6" fillId="45" borderId="31" xfId="57" applyNumberFormat="1" applyFont="1" applyFill="1" applyBorder="1" applyAlignment="1">
      <alignment horizontal="center" vertical="center" wrapText="1"/>
      <protection/>
    </xf>
    <xf numFmtId="0" fontId="7" fillId="0" borderId="31" xfId="57" applyNumberFormat="1" applyFont="1" applyFill="1" applyBorder="1" applyAlignment="1">
      <alignment horizontal="center" vertical="center" wrapText="1"/>
      <protection/>
    </xf>
    <xf numFmtId="0" fontId="7" fillId="0" borderId="31" xfId="57" applyNumberFormat="1" applyFont="1" applyBorder="1" applyAlignment="1">
      <alignment horizontal="center" vertical="center" wrapText="1"/>
      <protection/>
    </xf>
    <xf numFmtId="0" fontId="7" fillId="0" borderId="32" xfId="57" applyNumberFormat="1" applyFont="1" applyBorder="1" applyAlignment="1">
      <alignment horizontal="center" vertical="center" wrapText="1"/>
      <protection/>
    </xf>
    <xf numFmtId="0" fontId="7" fillId="0" borderId="31" xfId="57" applyNumberFormat="1" applyFont="1" applyBorder="1" applyAlignment="1">
      <alignment horizontal="center"/>
      <protection/>
    </xf>
    <xf numFmtId="0" fontId="7" fillId="0" borderId="32" xfId="57" applyNumberFormat="1" applyFont="1" applyFill="1" applyBorder="1" applyAlignment="1">
      <alignment horizontal="center" vertical="center" wrapText="1"/>
      <protection/>
    </xf>
    <xf numFmtId="1" fontId="6" fillId="46" borderId="31" xfId="57" applyNumberFormat="1" applyFont="1" applyFill="1" applyBorder="1" applyAlignment="1">
      <alignment horizontal="center" vertical="center" wrapText="1"/>
      <protection/>
    </xf>
    <xf numFmtId="0" fontId="7" fillId="0" borderId="31" xfId="57" applyFont="1" applyFill="1" applyBorder="1" applyAlignment="1">
      <alignment horizontal="center"/>
      <protection/>
    </xf>
    <xf numFmtId="173" fontId="7" fillId="0" borderId="0" xfId="57" applyNumberFormat="1" applyFont="1" applyFill="1" applyAlignment="1">
      <alignment horizontal="right" wrapText="1"/>
      <protection/>
    </xf>
    <xf numFmtId="0" fontId="7" fillId="0" borderId="31" xfId="57" applyNumberFormat="1" applyFont="1" applyFill="1" applyBorder="1" applyAlignment="1">
      <alignment horizontal="center"/>
      <protection/>
    </xf>
    <xf numFmtId="2" fontId="7" fillId="0" borderId="31" xfId="57" applyNumberFormat="1" applyFont="1" applyFill="1" applyBorder="1" applyAlignment="1">
      <alignment horizontal="right"/>
      <protection/>
    </xf>
    <xf numFmtId="173" fontId="7" fillId="0" borderId="31" xfId="57" applyNumberFormat="1" applyFont="1" applyFill="1" applyBorder="1" applyAlignment="1">
      <alignment horizontal="right" wrapText="1"/>
      <protection/>
    </xf>
    <xf numFmtId="0" fontId="6" fillId="45" borderId="31" xfId="57" applyFont="1" applyFill="1" applyBorder="1" applyAlignment="1">
      <alignment horizontal="center"/>
      <protection/>
    </xf>
    <xf numFmtId="0" fontId="6" fillId="45" borderId="31" xfId="57" applyNumberFormat="1" applyFont="1" applyFill="1" applyBorder="1" applyAlignment="1">
      <alignment horizontal="center"/>
      <protection/>
    </xf>
    <xf numFmtId="2" fontId="6" fillId="45" borderId="31" xfId="57" applyNumberFormat="1" applyFont="1" applyFill="1" applyBorder="1" applyAlignment="1">
      <alignment horizontal="right"/>
      <protection/>
    </xf>
    <xf numFmtId="0" fontId="6" fillId="45" borderId="31" xfId="57" applyFont="1" applyFill="1" applyBorder="1">
      <alignment/>
      <protection/>
    </xf>
    <xf numFmtId="173" fontId="6" fillId="45" borderId="31" xfId="57" applyNumberFormat="1" applyFont="1" applyFill="1" applyBorder="1" applyAlignment="1">
      <alignment horizontal="right"/>
      <protection/>
    </xf>
    <xf numFmtId="0" fontId="7" fillId="0" borderId="32" xfId="0" applyFont="1" applyBorder="1" applyAlignment="1">
      <alignment horizontal="justify" vertical="top" wrapText="1"/>
    </xf>
    <xf numFmtId="0" fontId="7" fillId="0" borderId="32" xfId="0" applyFont="1" applyFill="1" applyBorder="1" applyAlignment="1">
      <alignment horizontal="justify" vertical="top" wrapText="1"/>
    </xf>
    <xf numFmtId="0" fontId="7" fillId="0" borderId="32" xfId="0" applyFont="1" applyFill="1" applyBorder="1" applyAlignment="1">
      <alignment vertical="top" wrapText="1"/>
    </xf>
    <xf numFmtId="0" fontId="0" fillId="0" borderId="0" xfId="0" applyFont="1" applyFill="1" applyAlignment="1">
      <alignment vertical="top"/>
    </xf>
    <xf numFmtId="0" fontId="7" fillId="0" borderId="33" xfId="0" applyFont="1" applyFill="1" applyBorder="1" applyAlignment="1">
      <alignment horizontal="center" vertical="center" wrapText="1"/>
    </xf>
    <xf numFmtId="0" fontId="0" fillId="0" borderId="0" xfId="0" applyFill="1" applyAlignment="1">
      <alignment/>
    </xf>
    <xf numFmtId="0" fontId="132" fillId="0" borderId="32" xfId="0" applyFont="1" applyFill="1" applyBorder="1" applyAlignment="1">
      <alignment vertical="top" wrapText="1"/>
    </xf>
    <xf numFmtId="0" fontId="133" fillId="47" borderId="10" xfId="0" applyFont="1" applyFill="1" applyBorder="1" applyAlignment="1">
      <alignment horizontal="left" vertical="center" wrapText="1"/>
    </xf>
    <xf numFmtId="0" fontId="134" fillId="45" borderId="10" xfId="0" applyFont="1" applyFill="1" applyBorder="1" applyAlignment="1">
      <alignment horizontal="left" vertical="center" wrapText="1"/>
    </xf>
    <xf numFmtId="0" fontId="134" fillId="48" borderId="10" xfId="0" applyFont="1" applyFill="1" applyBorder="1" applyAlignment="1">
      <alignment horizontal="left" vertical="center" wrapText="1"/>
    </xf>
    <xf numFmtId="0" fontId="47" fillId="0" borderId="10" xfId="57" applyFont="1" applyBorder="1" applyAlignment="1">
      <alignment horizontal="center" vertical="center" wrapText="1"/>
      <protection/>
    </xf>
    <xf numFmtId="0" fontId="47" fillId="0" borderId="10" xfId="57" applyFont="1" applyFill="1" applyBorder="1" applyAlignment="1">
      <alignment horizontal="center" vertical="center" wrapText="1"/>
      <protection/>
    </xf>
    <xf numFmtId="0" fontId="47" fillId="37" borderId="10" xfId="57" applyFont="1" applyFill="1" applyBorder="1" applyAlignment="1">
      <alignment horizontal="center" vertical="center" wrapText="1"/>
      <protection/>
    </xf>
    <xf numFmtId="0" fontId="27" fillId="37" borderId="10" xfId="57" applyFont="1" applyFill="1" applyBorder="1" applyAlignment="1">
      <alignment horizontal="center" vertical="center" wrapText="1"/>
      <protection/>
    </xf>
    <xf numFmtId="0" fontId="24" fillId="37" borderId="10" xfId="57" applyFont="1" applyFill="1" applyBorder="1" applyAlignment="1">
      <alignment horizontal="center" vertical="center" wrapText="1"/>
      <protection/>
    </xf>
    <xf numFmtId="43" fontId="63" fillId="0" borderId="10" xfId="57" applyNumberFormat="1" applyFont="1" applyFill="1" applyBorder="1" applyAlignment="1">
      <alignment horizontal="center" vertical="center" wrapText="1"/>
      <protection/>
    </xf>
    <xf numFmtId="0" fontId="0" fillId="0" borderId="0" xfId="57" applyFont="1" applyFill="1">
      <alignment/>
      <protection/>
    </xf>
    <xf numFmtId="0" fontId="0" fillId="0" borderId="0" xfId="57" applyFill="1">
      <alignment/>
      <protection/>
    </xf>
    <xf numFmtId="0" fontId="47" fillId="49" borderId="10" xfId="57" applyFont="1" applyFill="1" applyBorder="1" applyAlignment="1">
      <alignment horizontal="center" vertical="center" wrapText="1"/>
      <protection/>
    </xf>
    <xf numFmtId="170" fontId="47" fillId="0" borderId="10" xfId="57" applyNumberFormat="1" applyFont="1" applyBorder="1" applyAlignment="1">
      <alignment horizontal="center" vertical="center" wrapText="1"/>
      <protection/>
    </xf>
    <xf numFmtId="0" fontId="15" fillId="0" borderId="10" xfId="57" applyFont="1" applyFill="1" applyBorder="1" applyAlignment="1">
      <alignment horizontal="center" vertical="center" wrapText="1"/>
      <protection/>
    </xf>
    <xf numFmtId="0" fontId="47" fillId="0" borderId="10" xfId="57" applyNumberFormat="1" applyFont="1" applyFill="1" applyBorder="1" applyAlignment="1">
      <alignment horizontal="center" vertical="center" wrapText="1"/>
      <protection/>
    </xf>
    <xf numFmtId="4" fontId="47" fillId="0" borderId="10" xfId="57" applyNumberFormat="1" applyFont="1" applyBorder="1" applyAlignment="1">
      <alignment horizontal="center" vertical="center" wrapText="1"/>
      <protection/>
    </xf>
    <xf numFmtId="0" fontId="15" fillId="37" borderId="10" xfId="57" applyFont="1" applyFill="1" applyBorder="1" applyAlignment="1">
      <alignment horizontal="center" vertical="center" wrapText="1"/>
      <protection/>
    </xf>
    <xf numFmtId="0" fontId="15" fillId="42" borderId="10" xfId="57" applyFont="1" applyFill="1" applyBorder="1" applyAlignment="1">
      <alignment horizontal="center" vertical="center" wrapText="1"/>
      <protection/>
    </xf>
    <xf numFmtId="0" fontId="47" fillId="42" borderId="10" xfId="57" applyFont="1" applyFill="1" applyBorder="1" applyAlignment="1">
      <alignment horizontal="center" vertical="center" wrapText="1"/>
      <protection/>
    </xf>
    <xf numFmtId="3" fontId="15" fillId="0" borderId="10" xfId="57" applyNumberFormat="1" applyFont="1" applyBorder="1" applyAlignment="1">
      <alignment horizontal="center" vertical="center" wrapText="1"/>
      <protection/>
    </xf>
    <xf numFmtId="3" fontId="47" fillId="0" borderId="10" xfId="57" applyNumberFormat="1" applyFont="1" applyBorder="1" applyAlignment="1">
      <alignment horizontal="center" vertical="center" wrapText="1"/>
      <protection/>
    </xf>
    <xf numFmtId="3" fontId="15" fillId="37" borderId="10" xfId="57" applyNumberFormat="1" applyFont="1" applyFill="1" applyBorder="1" applyAlignment="1">
      <alignment horizontal="center" vertical="center" wrapText="1"/>
      <protection/>
    </xf>
    <xf numFmtId="3" fontId="15" fillId="0" borderId="10" xfId="57" applyNumberFormat="1" applyFont="1" applyFill="1" applyBorder="1" applyAlignment="1">
      <alignment horizontal="center" vertical="center" wrapText="1"/>
      <protection/>
    </xf>
    <xf numFmtId="3" fontId="47" fillId="0" borderId="10" xfId="57" applyNumberFormat="1" applyFont="1" applyFill="1" applyBorder="1" applyAlignment="1">
      <alignment horizontal="center" vertical="center" wrapText="1"/>
      <protection/>
    </xf>
    <xf numFmtId="171" fontId="27" fillId="37" borderId="10" xfId="47" applyNumberFormat="1" applyFont="1" applyFill="1" applyBorder="1" applyAlignment="1">
      <alignment horizontal="center" vertical="center" wrapText="1"/>
    </xf>
    <xf numFmtId="3" fontId="47" fillId="37" borderId="10" xfId="57" applyNumberFormat="1" applyFont="1" applyFill="1" applyBorder="1" applyAlignment="1">
      <alignment horizontal="center" vertical="center" wrapText="1"/>
      <protection/>
    </xf>
    <xf numFmtId="170" fontId="47" fillId="37" borderId="10" xfId="57" applyNumberFormat="1" applyFont="1" applyFill="1" applyBorder="1" applyAlignment="1">
      <alignment horizontal="center" vertical="center" wrapText="1"/>
      <protection/>
    </xf>
    <xf numFmtId="171" fontId="27" fillId="0" borderId="10" xfId="47" applyNumberFormat="1" applyFont="1" applyFill="1" applyBorder="1" applyAlignment="1">
      <alignment horizontal="center" vertical="center" wrapText="1"/>
    </xf>
    <xf numFmtId="170" fontId="47" fillId="0" borderId="10" xfId="57" applyNumberFormat="1" applyFont="1" applyFill="1" applyBorder="1" applyAlignment="1">
      <alignment horizontal="center" vertical="center" wrapText="1"/>
      <protection/>
    </xf>
    <xf numFmtId="171" fontId="27" fillId="42" borderId="10" xfId="47" applyNumberFormat="1" applyFont="1" applyFill="1" applyBorder="1" applyAlignment="1">
      <alignment horizontal="center" vertical="center" wrapText="1"/>
    </xf>
    <xf numFmtId="0" fontId="7" fillId="0" borderId="31" xfId="0" applyFont="1" applyFill="1" applyBorder="1" applyAlignment="1">
      <alignment vertical="center" wrapText="1"/>
    </xf>
    <xf numFmtId="0" fontId="7" fillId="39" borderId="32" xfId="0" applyFont="1" applyFill="1" applyBorder="1" applyAlignment="1">
      <alignment horizontal="center" vertical="center" wrapText="1"/>
    </xf>
    <xf numFmtId="0" fontId="7" fillId="39" borderId="33" xfId="0" applyFont="1" applyFill="1" applyBorder="1" applyAlignment="1">
      <alignment vertical="center" wrapText="1"/>
    </xf>
    <xf numFmtId="0" fontId="7" fillId="39" borderId="32" xfId="0" applyFont="1" applyFill="1" applyBorder="1" applyAlignment="1">
      <alignment horizontal="justify" vertical="center" wrapText="1"/>
    </xf>
    <xf numFmtId="0" fontId="7" fillId="39" borderId="32" xfId="0" applyFont="1" applyFill="1" applyBorder="1" applyAlignment="1">
      <alignment horizontal="justify" vertical="top" wrapText="1"/>
    </xf>
    <xf numFmtId="0" fontId="5" fillId="0" borderId="12" xfId="0" applyFont="1" applyBorder="1" applyAlignment="1">
      <alignment horizontal="justify" vertical="top" wrapText="1"/>
    </xf>
    <xf numFmtId="0" fontId="3" fillId="0" borderId="10" xfId="0" applyFont="1" applyBorder="1" applyAlignment="1">
      <alignment horizontal="left" vertical="top" wrapText="1"/>
    </xf>
    <xf numFmtId="0" fontId="5" fillId="0" borderId="10" xfId="0" applyFont="1" applyBorder="1" applyAlignment="1">
      <alignment horizontal="left" vertical="top" wrapText="1"/>
    </xf>
    <xf numFmtId="0" fontId="5" fillId="0" borderId="10" xfId="0" applyFont="1" applyFill="1" applyBorder="1" applyAlignment="1">
      <alignment horizontal="left" vertical="top" wrapText="1"/>
    </xf>
    <xf numFmtId="0" fontId="3" fillId="0" borderId="10" xfId="0" applyFont="1" applyBorder="1" applyAlignment="1">
      <alignment horizontal="justify" vertical="top" wrapText="1"/>
    </xf>
    <xf numFmtId="0" fontId="3" fillId="0" borderId="18" xfId="0" applyFont="1" applyBorder="1" applyAlignment="1">
      <alignment horizontal="center" vertical="top" wrapText="1"/>
    </xf>
    <xf numFmtId="0" fontId="5" fillId="39" borderId="13" xfId="0" applyFont="1" applyFill="1" applyBorder="1" applyAlignment="1">
      <alignment horizontal="justify" vertical="top" wrapText="1"/>
    </xf>
    <xf numFmtId="1" fontId="18" fillId="0" borderId="10" xfId="57" applyNumberFormat="1" applyFont="1" applyFill="1" applyBorder="1" applyAlignment="1">
      <alignment horizontal="center" vertical="center" wrapText="1"/>
      <protection/>
    </xf>
    <xf numFmtId="0" fontId="18" fillId="0" borderId="10" xfId="57" applyFont="1" applyFill="1" applyBorder="1" applyAlignment="1">
      <alignment horizontal="center" vertical="center" wrapText="1"/>
      <protection/>
    </xf>
    <xf numFmtId="43" fontId="18" fillId="0" borderId="10" xfId="67" applyNumberFormat="1" applyFont="1" applyFill="1" applyBorder="1" applyAlignment="1">
      <alignment vertical="center" wrapText="1"/>
    </xf>
    <xf numFmtId="0" fontId="7" fillId="0" borderId="0" xfId="57" applyFont="1" applyFill="1" applyBorder="1" applyAlignment="1">
      <alignment vertical="top" wrapText="1"/>
      <protection/>
    </xf>
    <xf numFmtId="0" fontId="6" fillId="44" borderId="32" xfId="57" applyFont="1" applyFill="1" applyBorder="1" applyAlignment="1">
      <alignment horizontal="center" vertical="center" wrapText="1"/>
      <protection/>
    </xf>
    <xf numFmtId="0" fontId="6" fillId="44" borderId="33" xfId="57" applyFont="1" applyFill="1" applyBorder="1" applyAlignment="1">
      <alignment horizontal="center" vertical="center" wrapText="1"/>
      <protection/>
    </xf>
    <xf numFmtId="43" fontId="18" fillId="37" borderId="19" xfId="67" applyNumberFormat="1" applyFont="1" applyFill="1" applyBorder="1" applyAlignment="1">
      <alignment vertical="center" wrapText="1"/>
    </xf>
    <xf numFmtId="2" fontId="16" fillId="0" borderId="29" xfId="57" applyNumberFormat="1" applyFont="1" applyFill="1" applyBorder="1" applyAlignment="1">
      <alignment vertical="center" wrapText="1"/>
      <protection/>
    </xf>
    <xf numFmtId="43" fontId="63" fillId="0" borderId="30" xfId="57" applyNumberFormat="1" applyFont="1" applyFill="1" applyBorder="1" applyAlignment="1">
      <alignment horizontal="center" vertical="center" wrapText="1"/>
      <protection/>
    </xf>
    <xf numFmtId="0" fontId="16" fillId="0" borderId="53" xfId="57" applyFont="1" applyFill="1" applyBorder="1" applyAlignment="1">
      <alignment vertical="center" wrapText="1"/>
      <protection/>
    </xf>
    <xf numFmtId="0" fontId="4" fillId="0" borderId="0" xfId="57" applyFont="1">
      <alignment/>
      <protection/>
    </xf>
    <xf numFmtId="0" fontId="4" fillId="0" borderId="0" xfId="57" applyFont="1" applyBorder="1">
      <alignment/>
      <protection/>
    </xf>
    <xf numFmtId="0" fontId="1" fillId="37" borderId="10" xfId="57" applyFont="1" applyFill="1" applyBorder="1" applyAlignment="1">
      <alignment horizontal="center" vertical="center" wrapText="1"/>
      <protection/>
    </xf>
    <xf numFmtId="0" fontId="6" fillId="37" borderId="10" xfId="57" applyFont="1" applyFill="1" applyBorder="1" applyAlignment="1">
      <alignment horizontal="center" vertical="center"/>
      <protection/>
    </xf>
    <xf numFmtId="0" fontId="7" fillId="0" borderId="0" xfId="57" applyFont="1">
      <alignment/>
      <protection/>
    </xf>
    <xf numFmtId="0" fontId="6" fillId="37" borderId="10" xfId="57" applyFont="1" applyFill="1" applyBorder="1" applyAlignment="1">
      <alignment horizontal="center" wrapText="1"/>
      <protection/>
    </xf>
    <xf numFmtId="0" fontId="6" fillId="37" borderId="10" xfId="57" applyFont="1" applyFill="1" applyBorder="1" applyAlignment="1">
      <alignment horizontal="center"/>
      <protection/>
    </xf>
    <xf numFmtId="0" fontId="7" fillId="0" borderId="10" xfId="57" applyFont="1" applyBorder="1" applyAlignment="1">
      <alignment horizontal="left" vertical="center" wrapText="1"/>
      <protection/>
    </xf>
    <xf numFmtId="0" fontId="7" fillId="42" borderId="10" xfId="57" applyFont="1" applyFill="1" applyBorder="1" applyAlignment="1">
      <alignment horizontal="center" vertical="center" wrapText="1"/>
      <protection/>
    </xf>
    <xf numFmtId="0" fontId="7" fillId="0" borderId="10" xfId="57" applyFont="1" applyBorder="1" applyAlignment="1">
      <alignment horizontal="center" vertical="center" wrapText="1"/>
      <protection/>
    </xf>
    <xf numFmtId="49" fontId="7" fillId="0" borderId="10" xfId="57" applyNumberFormat="1" applyFont="1" applyBorder="1" applyAlignment="1">
      <alignment horizontal="justify" vertical="top" wrapText="1"/>
      <protection/>
    </xf>
    <xf numFmtId="0" fontId="7" fillId="47" borderId="0" xfId="57" applyFont="1" applyFill="1">
      <alignment/>
      <protection/>
    </xf>
    <xf numFmtId="0" fontId="7" fillId="39" borderId="10" xfId="57" applyFont="1" applyFill="1" applyBorder="1" applyAlignment="1">
      <alignment horizontal="center" vertical="center" wrapText="1"/>
      <protection/>
    </xf>
    <xf numFmtId="0" fontId="126" fillId="0" borderId="10" xfId="57" applyFont="1" applyFill="1" applyBorder="1" applyAlignment="1">
      <alignment horizontal="center" vertical="center" wrapText="1"/>
      <protection/>
    </xf>
    <xf numFmtId="4" fontId="7" fillId="0" borderId="10" xfId="57" applyNumberFormat="1" applyFont="1" applyBorder="1" applyAlignment="1">
      <alignment horizontal="center" vertical="center" wrapText="1"/>
      <protection/>
    </xf>
    <xf numFmtId="4" fontId="126" fillId="42" borderId="10" xfId="57" applyNumberFormat="1" applyFont="1" applyFill="1" applyBorder="1" applyAlignment="1">
      <alignment horizontal="center" vertical="center" wrapText="1"/>
      <protection/>
    </xf>
    <xf numFmtId="4" fontId="126" fillId="0" borderId="10" xfId="57" applyNumberFormat="1" applyFont="1" applyFill="1" applyBorder="1" applyAlignment="1">
      <alignment horizontal="center" vertical="center" wrapText="1"/>
      <protection/>
    </xf>
    <xf numFmtId="49" fontId="7" fillId="39" borderId="10" xfId="57" applyNumberFormat="1" applyFont="1" applyFill="1" applyBorder="1" applyAlignment="1">
      <alignment horizontal="justify" vertical="top" wrapText="1"/>
      <protection/>
    </xf>
    <xf numFmtId="0" fontId="7" fillId="0" borderId="10" xfId="57" applyFont="1" applyFill="1" applyBorder="1" applyAlignment="1">
      <alignment horizontal="left" vertical="center" wrapText="1"/>
      <protection/>
    </xf>
    <xf numFmtId="0" fontId="7" fillId="0" borderId="10" xfId="57" applyFont="1" applyFill="1" applyBorder="1" applyAlignment="1">
      <alignment horizontal="justify" vertical="top" wrapText="1"/>
      <protection/>
    </xf>
    <xf numFmtId="0" fontId="0" fillId="47" borderId="0" xfId="57" applyFill="1">
      <alignment/>
      <protection/>
    </xf>
    <xf numFmtId="0" fontId="7" fillId="0" borderId="10" xfId="57" applyFont="1" applyFill="1" applyBorder="1" applyAlignment="1">
      <alignment vertical="center" wrapText="1"/>
      <protection/>
    </xf>
    <xf numFmtId="4" fontId="7" fillId="0" borderId="10" xfId="57" applyNumberFormat="1" applyFont="1" applyFill="1" applyBorder="1" applyAlignment="1">
      <alignment horizontal="center" vertical="center" wrapText="1"/>
      <protection/>
    </xf>
    <xf numFmtId="4" fontId="7" fillId="39" borderId="10" xfId="57" applyNumberFormat="1" applyFont="1" applyFill="1" applyBorder="1" applyAlignment="1">
      <alignment horizontal="center" vertical="center" wrapText="1"/>
      <protection/>
    </xf>
    <xf numFmtId="0" fontId="135" fillId="47" borderId="54" xfId="57" applyFont="1" applyFill="1" applyBorder="1" applyAlignment="1">
      <alignment horizontal="center" vertical="center" wrapText="1"/>
      <protection/>
    </xf>
    <xf numFmtId="0" fontId="0" fillId="0" borderId="0" xfId="57" applyBorder="1">
      <alignment/>
      <protection/>
    </xf>
    <xf numFmtId="49" fontId="7" fillId="0" borderId="10" xfId="57" applyNumberFormat="1" applyFont="1" applyFill="1" applyBorder="1" applyAlignment="1">
      <alignment horizontal="center" vertical="center" wrapText="1"/>
      <protection/>
    </xf>
    <xf numFmtId="0" fontId="7" fillId="38" borderId="10" xfId="57" applyFont="1" applyFill="1" applyBorder="1" applyAlignment="1">
      <alignment horizontal="center" vertical="center" wrapText="1"/>
      <protection/>
    </xf>
    <xf numFmtId="4" fontId="7" fillId="50" borderId="10" xfId="57" applyNumberFormat="1" applyFont="1" applyFill="1" applyBorder="1" applyAlignment="1">
      <alignment horizontal="center" vertical="center" wrapText="1"/>
      <protection/>
    </xf>
    <xf numFmtId="0" fontId="136" fillId="0" borderId="10" xfId="57" applyFont="1" applyFill="1" applyBorder="1" applyAlignment="1">
      <alignment horizontal="center" vertical="center" wrapText="1"/>
      <protection/>
    </xf>
    <xf numFmtId="0" fontId="137" fillId="0" borderId="10" xfId="57" applyFont="1" applyFill="1" applyBorder="1" applyAlignment="1">
      <alignment horizontal="center" vertical="center" wrapText="1"/>
      <protection/>
    </xf>
    <xf numFmtId="0" fontId="137" fillId="0" borderId="10" xfId="57" applyFont="1" applyBorder="1" applyAlignment="1">
      <alignment horizontal="center" vertical="center" wrapText="1"/>
      <protection/>
    </xf>
    <xf numFmtId="4" fontId="138" fillId="0" borderId="10" xfId="57" applyNumberFormat="1" applyFont="1" applyFill="1" applyBorder="1" applyAlignment="1">
      <alignment horizontal="center" vertical="center" wrapText="1"/>
      <protection/>
    </xf>
    <xf numFmtId="0" fontId="138" fillId="0" borderId="10" xfId="57" applyFont="1" applyFill="1" applyBorder="1" applyAlignment="1">
      <alignment horizontal="center" vertical="center" wrapText="1"/>
      <protection/>
    </xf>
    <xf numFmtId="0" fontId="7" fillId="6" borderId="10" xfId="57" applyFont="1" applyFill="1" applyBorder="1" applyAlignment="1">
      <alignment horizontal="left" vertical="center" wrapText="1"/>
      <protection/>
    </xf>
    <xf numFmtId="0" fontId="7" fillId="6" borderId="10" xfId="57" applyFont="1" applyFill="1" applyBorder="1" applyAlignment="1">
      <alignment horizontal="center" vertical="center" wrapText="1"/>
      <protection/>
    </xf>
    <xf numFmtId="0" fontId="138" fillId="6" borderId="10" xfId="57" applyFont="1" applyFill="1" applyBorder="1" applyAlignment="1">
      <alignment horizontal="center" vertical="center" wrapText="1"/>
      <protection/>
    </xf>
    <xf numFmtId="4" fontId="7" fillId="6" borderId="10" xfId="57" applyNumberFormat="1" applyFont="1" applyFill="1" applyBorder="1" applyAlignment="1">
      <alignment horizontal="center" vertical="center" wrapText="1"/>
      <protection/>
    </xf>
    <xf numFmtId="0" fontId="7" fillId="6" borderId="10" xfId="57" applyFont="1" applyFill="1" applyBorder="1" applyAlignment="1">
      <alignment horizontal="justify" vertical="center" wrapText="1"/>
      <protection/>
    </xf>
    <xf numFmtId="0" fontId="7" fillId="6" borderId="10" xfId="57" applyFont="1" applyFill="1" applyBorder="1" applyAlignment="1">
      <alignment horizontal="justify" vertical="top" wrapText="1"/>
      <protection/>
    </xf>
    <xf numFmtId="0" fontId="7" fillId="42" borderId="10" xfId="57" applyFont="1" applyFill="1" applyBorder="1" applyAlignment="1">
      <alignment vertical="center" wrapText="1"/>
      <protection/>
    </xf>
    <xf numFmtId="49" fontId="7" fillId="42" borderId="10" xfId="57" applyNumberFormat="1" applyFont="1" applyFill="1" applyBorder="1" applyAlignment="1">
      <alignment horizontal="center" vertical="center" wrapText="1"/>
      <protection/>
    </xf>
    <xf numFmtId="4" fontId="7" fillId="42" borderId="10" xfId="57" applyNumberFormat="1" applyFont="1" applyFill="1" applyBorder="1" applyAlignment="1">
      <alignment horizontal="center" vertical="center" wrapText="1"/>
      <protection/>
    </xf>
    <xf numFmtId="0" fontId="7" fillId="42" borderId="10" xfId="57" applyFont="1" applyFill="1" applyBorder="1" applyAlignment="1">
      <alignment horizontal="left" vertical="center" wrapText="1"/>
      <protection/>
    </xf>
    <xf numFmtId="0" fontId="7" fillId="6" borderId="10" xfId="57" applyFont="1" applyFill="1" applyBorder="1" applyAlignment="1">
      <alignment vertical="center" wrapText="1"/>
      <protection/>
    </xf>
    <xf numFmtId="0" fontId="7" fillId="47" borderId="0" xfId="57" applyFont="1" applyFill="1" applyBorder="1" applyAlignment="1">
      <alignment vertical="top" wrapText="1"/>
      <protection/>
    </xf>
    <xf numFmtId="0" fontId="0" fillId="47" borderId="0" xfId="57" applyFill="1" applyBorder="1">
      <alignment/>
      <protection/>
    </xf>
    <xf numFmtId="0" fontId="7" fillId="47" borderId="54" xfId="57" applyFont="1" applyFill="1" applyBorder="1" applyAlignment="1">
      <alignment horizontal="center" vertical="center" wrapText="1"/>
      <protection/>
    </xf>
    <xf numFmtId="49" fontId="7" fillId="6" borderId="10" xfId="57" applyNumberFormat="1" applyFont="1" applyFill="1" applyBorder="1" applyAlignment="1">
      <alignment horizontal="center" vertical="center" wrapText="1"/>
      <protection/>
    </xf>
    <xf numFmtId="0" fontId="7" fillId="0" borderId="10" xfId="57" applyFont="1" applyBorder="1" applyAlignment="1">
      <alignment vertical="center" wrapText="1"/>
      <protection/>
    </xf>
    <xf numFmtId="0" fontId="7" fillId="42" borderId="10" xfId="57" applyFont="1" applyFill="1" applyBorder="1" applyAlignment="1">
      <alignment horizontal="center" vertical="center"/>
      <protection/>
    </xf>
    <xf numFmtId="0" fontId="7" fillId="0" borderId="10" xfId="57" applyFont="1" applyFill="1" applyBorder="1" applyAlignment="1">
      <alignment horizontal="center" vertical="center"/>
      <protection/>
    </xf>
    <xf numFmtId="43" fontId="7" fillId="6" borderId="10" xfId="48" applyFont="1" applyFill="1" applyBorder="1" applyAlignment="1">
      <alignment horizontal="center" vertical="center" wrapText="1"/>
    </xf>
    <xf numFmtId="0" fontId="7" fillId="6" borderId="10" xfId="57" applyFont="1" applyFill="1" applyBorder="1" applyAlignment="1">
      <alignment horizontal="center" vertical="center"/>
      <protection/>
    </xf>
    <xf numFmtId="4" fontId="137" fillId="0" borderId="10" xfId="57" applyNumberFormat="1" applyFont="1" applyFill="1" applyBorder="1" applyAlignment="1">
      <alignment horizontal="center" vertical="center" wrapText="1"/>
      <protection/>
    </xf>
    <xf numFmtId="0" fontId="7" fillId="39" borderId="10" xfId="57" applyFont="1" applyFill="1" applyBorder="1" applyAlignment="1">
      <alignment horizontal="justify" vertical="top" wrapText="1"/>
      <protection/>
    </xf>
    <xf numFmtId="0" fontId="126" fillId="42" borderId="10" xfId="57" applyFont="1" applyFill="1" applyBorder="1" applyAlignment="1">
      <alignment horizontal="left" vertical="center" wrapText="1"/>
      <protection/>
    </xf>
    <xf numFmtId="0" fontId="126" fillId="42" borderId="10" xfId="57" applyFont="1" applyFill="1" applyBorder="1" applyAlignment="1">
      <alignment horizontal="center" vertical="center" wrapText="1"/>
      <protection/>
    </xf>
    <xf numFmtId="4" fontId="138" fillId="42" borderId="10" xfId="57" applyNumberFormat="1" applyFont="1" applyFill="1" applyBorder="1" applyAlignment="1">
      <alignment horizontal="center" vertical="center" wrapText="1"/>
      <protection/>
    </xf>
    <xf numFmtId="0" fontId="135" fillId="47" borderId="0" xfId="57" applyFont="1" applyFill="1" applyBorder="1" applyAlignment="1">
      <alignment horizontal="center" vertical="center" wrapText="1"/>
      <protection/>
    </xf>
    <xf numFmtId="0" fontId="126" fillId="0" borderId="10" xfId="57" applyFont="1" applyBorder="1" applyAlignment="1">
      <alignment horizontal="center" vertical="center" wrapText="1"/>
      <protection/>
    </xf>
    <xf numFmtId="0" fontId="135" fillId="51" borderId="0" xfId="57" applyFont="1" applyFill="1" applyBorder="1" applyAlignment="1">
      <alignment horizontal="center" vertical="center" wrapText="1"/>
      <protection/>
    </xf>
    <xf numFmtId="0" fontId="138" fillId="42" borderId="10" xfId="57" applyFont="1" applyFill="1" applyBorder="1" applyAlignment="1">
      <alignment horizontal="center" vertical="center" wrapText="1"/>
      <protection/>
    </xf>
    <xf numFmtId="0" fontId="126" fillId="6" borderId="10" xfId="57" applyFont="1" applyFill="1" applyBorder="1" applyAlignment="1">
      <alignment horizontal="left" vertical="center" wrapText="1"/>
      <protection/>
    </xf>
    <xf numFmtId="0" fontId="126" fillId="6" borderId="10" xfId="57" applyFont="1" applyFill="1" applyBorder="1" applyAlignment="1">
      <alignment horizontal="center" vertical="center" wrapText="1"/>
      <protection/>
    </xf>
    <xf numFmtId="4" fontId="138" fillId="6" borderId="10" xfId="57" applyNumberFormat="1" applyFont="1" applyFill="1" applyBorder="1" applyAlignment="1">
      <alignment horizontal="center" vertical="center" wrapText="1"/>
      <protection/>
    </xf>
    <xf numFmtId="0" fontId="7" fillId="0" borderId="55" xfId="57" applyFont="1" applyFill="1" applyBorder="1" applyAlignment="1">
      <alignment horizontal="center" vertical="center" wrapText="1"/>
      <protection/>
    </xf>
    <xf numFmtId="0" fontId="138" fillId="0" borderId="55" xfId="57" applyFont="1" applyFill="1" applyBorder="1" applyAlignment="1">
      <alignment horizontal="center" vertical="center" wrapText="1"/>
      <protection/>
    </xf>
    <xf numFmtId="0" fontId="126" fillId="0" borderId="55" xfId="57" applyFont="1" applyFill="1" applyBorder="1" applyAlignment="1">
      <alignment horizontal="center" vertical="center" wrapText="1"/>
      <protection/>
    </xf>
    <xf numFmtId="4" fontId="7" fillId="0" borderId="55" xfId="57" applyNumberFormat="1" applyFont="1" applyFill="1" applyBorder="1" applyAlignment="1">
      <alignment horizontal="right" vertical="center" wrapText="1"/>
      <protection/>
    </xf>
    <xf numFmtId="4" fontId="138" fillId="0" borderId="55" xfId="57" applyNumberFormat="1" applyFont="1" applyFill="1" applyBorder="1" applyAlignment="1">
      <alignment horizontal="center" vertical="center" wrapText="1"/>
      <protection/>
    </xf>
    <xf numFmtId="0" fontId="7" fillId="0" borderId="55" xfId="57" applyFont="1" applyFill="1" applyBorder="1" applyAlignment="1">
      <alignment horizontal="left" vertical="center" wrapText="1"/>
      <protection/>
    </xf>
    <xf numFmtId="0" fontId="135" fillId="0" borderId="0" xfId="57" applyFont="1" applyFill="1" applyBorder="1" applyAlignment="1">
      <alignment horizontal="center" vertical="center" wrapText="1"/>
      <protection/>
    </xf>
    <xf numFmtId="0" fontId="7" fillId="0" borderId="0" xfId="57" applyFont="1" applyFill="1" applyBorder="1" applyAlignment="1">
      <alignment horizontal="center" vertical="center" wrapText="1"/>
      <protection/>
    </xf>
    <xf numFmtId="0" fontId="138" fillId="0" borderId="0" xfId="57" applyFont="1" applyFill="1" applyBorder="1" applyAlignment="1">
      <alignment horizontal="center" vertical="center" wrapText="1"/>
      <protection/>
    </xf>
    <xf numFmtId="0" fontId="126" fillId="0" borderId="0" xfId="57" applyFont="1" applyFill="1" applyBorder="1" applyAlignment="1">
      <alignment horizontal="center" vertical="center" wrapText="1"/>
      <protection/>
    </xf>
    <xf numFmtId="4" fontId="7" fillId="0" borderId="0" xfId="57" applyNumberFormat="1" applyFont="1" applyFill="1" applyBorder="1" applyAlignment="1">
      <alignment horizontal="right" vertical="center" wrapText="1"/>
      <protection/>
    </xf>
    <xf numFmtId="4" fontId="138" fillId="0" borderId="0" xfId="57" applyNumberFormat="1" applyFont="1" applyFill="1" applyBorder="1" applyAlignment="1">
      <alignment horizontal="center" vertical="center" wrapText="1"/>
      <protection/>
    </xf>
    <xf numFmtId="0" fontId="7" fillId="0" borderId="0" xfId="57" applyFont="1" applyFill="1" applyBorder="1" applyAlignment="1">
      <alignment horizontal="left" vertical="center" wrapText="1"/>
      <protection/>
    </xf>
    <xf numFmtId="0" fontId="72" fillId="0" borderId="0" xfId="57" applyFont="1" applyFill="1" applyBorder="1" applyAlignment="1">
      <alignment horizontal="left" vertical="center" wrapText="1"/>
      <protection/>
    </xf>
    <xf numFmtId="0" fontId="0" fillId="6" borderId="10" xfId="57" applyFill="1" applyBorder="1">
      <alignment/>
      <protection/>
    </xf>
    <xf numFmtId="0" fontId="0" fillId="0" borderId="0" xfId="57" applyFont="1">
      <alignment/>
      <protection/>
    </xf>
    <xf numFmtId="0" fontId="0" fillId="38" borderId="10" xfId="57" applyFill="1" applyBorder="1">
      <alignment/>
      <protection/>
    </xf>
    <xf numFmtId="49" fontId="7" fillId="39" borderId="10" xfId="57" applyNumberFormat="1" applyFont="1" applyFill="1" applyBorder="1" applyAlignment="1">
      <alignment horizontal="center" vertical="center" wrapText="1"/>
      <protection/>
    </xf>
    <xf numFmtId="0" fontId="59" fillId="0" borderId="0" xfId="57" applyFont="1">
      <alignment/>
      <protection/>
    </xf>
    <xf numFmtId="0" fontId="7" fillId="0" borderId="0" xfId="57" applyFont="1" applyFill="1" applyBorder="1" applyAlignment="1">
      <alignment vertical="top"/>
      <protection/>
    </xf>
    <xf numFmtId="0" fontId="0" fillId="0" borderId="0" xfId="57" applyFont="1" applyFill="1" applyBorder="1" applyAlignment="1">
      <alignment horizontal="left" vertical="top" wrapText="1"/>
      <protection/>
    </xf>
    <xf numFmtId="0" fontId="0" fillId="0" borderId="36" xfId="57" applyFont="1" applyFill="1" applyBorder="1" applyAlignment="1">
      <alignment horizontal="left" vertical="top"/>
      <protection/>
    </xf>
    <xf numFmtId="0" fontId="0" fillId="0" borderId="0" xfId="57" applyFont="1" applyFill="1" applyAlignment="1">
      <alignment horizontal="left"/>
      <protection/>
    </xf>
    <xf numFmtId="0" fontId="0" fillId="0" borderId="0" xfId="57" applyFill="1" applyAlignment="1">
      <alignment/>
      <protection/>
    </xf>
    <xf numFmtId="0" fontId="0" fillId="0" borderId="0" xfId="57" applyFont="1" applyFill="1" applyAlignment="1">
      <alignment/>
      <protection/>
    </xf>
    <xf numFmtId="0" fontId="59" fillId="0" borderId="0" xfId="57" applyFont="1" applyFill="1" applyAlignment="1">
      <alignment/>
      <protection/>
    </xf>
    <xf numFmtId="0" fontId="6" fillId="0" borderId="31" xfId="57" applyFont="1" applyFill="1" applyBorder="1" applyAlignment="1">
      <alignment horizontal="justify" vertical="center" wrapText="1"/>
      <protection/>
    </xf>
    <xf numFmtId="0" fontId="126" fillId="39" borderId="31" xfId="57" applyFont="1" applyFill="1" applyBorder="1" applyAlignment="1">
      <alignment horizontal="justify" vertical="center" wrapText="1"/>
      <protection/>
    </xf>
    <xf numFmtId="0" fontId="126" fillId="39" borderId="31" xfId="57" applyFont="1" applyFill="1" applyBorder="1" applyAlignment="1">
      <alignment horizontal="center" vertical="center" wrapText="1"/>
      <protection/>
    </xf>
    <xf numFmtId="173" fontId="7" fillId="39" borderId="32" xfId="57" applyNumberFormat="1" applyFont="1" applyFill="1" applyBorder="1" applyAlignment="1">
      <alignment horizontal="right" vertical="center" wrapText="1"/>
      <protection/>
    </xf>
    <xf numFmtId="0" fontId="7" fillId="39" borderId="32" xfId="57" applyNumberFormat="1" applyFont="1" applyFill="1" applyBorder="1" applyAlignment="1">
      <alignment horizontal="center" vertical="center" wrapText="1"/>
      <protection/>
    </xf>
    <xf numFmtId="2" fontId="7" fillId="39" borderId="31" xfId="57" applyNumberFormat="1" applyFont="1" applyFill="1" applyBorder="1" applyAlignment="1">
      <alignment horizontal="right" vertical="center" wrapText="1"/>
      <protection/>
    </xf>
    <xf numFmtId="0" fontId="7" fillId="39" borderId="31" xfId="57" applyNumberFormat="1" applyFont="1" applyFill="1" applyBorder="1" applyAlignment="1">
      <alignment horizontal="center" vertical="center" wrapText="1"/>
      <protection/>
    </xf>
    <xf numFmtId="0" fontId="7" fillId="0" borderId="33" xfId="57" applyFont="1" applyFill="1" applyBorder="1" applyAlignment="1">
      <alignment horizontal="justify" vertical="center" wrapText="1"/>
      <protection/>
    </xf>
    <xf numFmtId="0" fontId="7" fillId="0" borderId="31" xfId="57" applyFont="1" applyFill="1" applyBorder="1" applyAlignment="1">
      <alignment vertical="center" wrapText="1"/>
      <protection/>
    </xf>
    <xf numFmtId="0" fontId="7" fillId="39" borderId="31" xfId="57" applyFont="1" applyFill="1" applyBorder="1" applyAlignment="1">
      <alignment horizontal="center" vertical="center" wrapText="1"/>
      <protection/>
    </xf>
    <xf numFmtId="173" fontId="7" fillId="39" borderId="31" xfId="57" applyNumberFormat="1" applyFont="1" applyFill="1" applyBorder="1" applyAlignment="1">
      <alignment horizontal="right" vertical="center" wrapText="1"/>
      <protection/>
    </xf>
    <xf numFmtId="0" fontId="15" fillId="3" borderId="10" xfId="57" applyFont="1" applyFill="1" applyBorder="1" applyAlignment="1">
      <alignment horizontal="center" vertical="center" wrapText="1"/>
      <protection/>
    </xf>
    <xf numFmtId="0" fontId="47" fillId="3" borderId="10" xfId="57" applyNumberFormat="1" applyFont="1" applyFill="1" applyBorder="1" applyAlignment="1">
      <alignment horizontal="center" vertical="center" wrapText="1"/>
      <protection/>
    </xf>
    <xf numFmtId="4" fontId="15" fillId="3" borderId="10" xfId="57" applyNumberFormat="1" applyFont="1" applyFill="1" applyBorder="1" applyAlignment="1">
      <alignment horizontal="center" vertical="center" wrapText="1"/>
      <protection/>
    </xf>
    <xf numFmtId="4" fontId="47" fillId="3" borderId="10" xfId="57" applyNumberFormat="1" applyFont="1" applyFill="1" applyBorder="1" applyAlignment="1">
      <alignment horizontal="center" vertical="center" wrapText="1"/>
      <protection/>
    </xf>
    <xf numFmtId="2" fontId="0" fillId="0" borderId="30" xfId="0" applyNumberFormat="1" applyBorder="1" applyAlignment="1">
      <alignment horizontal="center" vertical="center" wrapText="1"/>
    </xf>
    <xf numFmtId="0" fontId="47" fillId="3" borderId="10" xfId="57" applyFont="1" applyFill="1" applyBorder="1" applyAlignment="1">
      <alignment horizontal="center" vertical="center" wrapText="1"/>
      <protection/>
    </xf>
    <xf numFmtId="3" fontId="15" fillId="3" borderId="10" xfId="57" applyNumberFormat="1" applyFont="1" applyFill="1" applyBorder="1" applyAlignment="1">
      <alignment horizontal="center" vertical="center" wrapText="1"/>
      <protection/>
    </xf>
    <xf numFmtId="3" fontId="47" fillId="3" borderId="10" xfId="57" applyNumberFormat="1" applyFont="1" applyFill="1" applyBorder="1" applyAlignment="1">
      <alignment horizontal="center" vertical="center" wrapText="1"/>
      <protection/>
    </xf>
    <xf numFmtId="2" fontId="47" fillId="3" borderId="10" xfId="57" applyNumberFormat="1" applyFont="1" applyFill="1" applyBorder="1" applyAlignment="1">
      <alignment horizontal="center" vertical="center" wrapText="1"/>
      <protection/>
    </xf>
    <xf numFmtId="2" fontId="47" fillId="49" borderId="10" xfId="57" applyNumberFormat="1" applyFont="1" applyFill="1" applyBorder="1" applyAlignment="1">
      <alignment horizontal="center" vertical="center" wrapText="1"/>
      <protection/>
    </xf>
    <xf numFmtId="2" fontId="47" fillId="0" borderId="10" xfId="57" applyNumberFormat="1" applyFont="1" applyBorder="1" applyAlignment="1">
      <alignment horizontal="center" vertical="center" wrapText="1"/>
      <protection/>
    </xf>
    <xf numFmtId="2" fontId="47" fillId="3" borderId="10" xfId="57" applyNumberFormat="1" applyFont="1" applyFill="1" applyBorder="1" applyAlignment="1" quotePrefix="1">
      <alignment horizontal="center" vertical="center" wrapText="1"/>
      <protection/>
    </xf>
    <xf numFmtId="2" fontId="47" fillId="37" borderId="10" xfId="57" applyNumberFormat="1" applyFont="1" applyFill="1" applyBorder="1" applyAlignment="1">
      <alignment horizontal="center" vertical="center" wrapText="1"/>
      <protection/>
    </xf>
    <xf numFmtId="2" fontId="47" fillId="0" borderId="10" xfId="57" applyNumberFormat="1" applyFont="1" applyFill="1" applyBorder="1" applyAlignment="1">
      <alignment horizontal="center" vertical="center" wrapText="1"/>
      <protection/>
    </xf>
    <xf numFmtId="2" fontId="47" fillId="42" borderId="10" xfId="57" applyNumberFormat="1" applyFont="1" applyFill="1" applyBorder="1" applyAlignment="1">
      <alignment horizontal="center" vertical="center" wrapText="1"/>
      <protection/>
    </xf>
    <xf numFmtId="2" fontId="91" fillId="37" borderId="10" xfId="57" applyNumberFormat="1" applyFont="1" applyFill="1" applyBorder="1" applyAlignment="1">
      <alignment horizontal="center" vertical="center" wrapText="1"/>
      <protection/>
    </xf>
    <xf numFmtId="2" fontId="91" fillId="0" borderId="10" xfId="57" applyNumberFormat="1" applyFont="1" applyBorder="1" applyAlignment="1">
      <alignment horizontal="center" vertical="center" wrapText="1"/>
      <protection/>
    </xf>
    <xf numFmtId="2" fontId="67" fillId="0" borderId="0" xfId="57" applyNumberFormat="1" applyFont="1">
      <alignment/>
      <protection/>
    </xf>
    <xf numFmtId="3" fontId="91" fillId="3" borderId="10" xfId="57" applyNumberFormat="1" applyFont="1" applyFill="1" applyBorder="1" applyAlignment="1">
      <alignment horizontal="center" vertical="center" wrapText="1"/>
      <protection/>
    </xf>
    <xf numFmtId="3" fontId="13" fillId="3" borderId="10" xfId="57" applyNumberFormat="1" applyFont="1" applyFill="1" applyBorder="1" applyAlignment="1">
      <alignment horizontal="center" vertical="center" wrapText="1"/>
      <protection/>
    </xf>
    <xf numFmtId="0" fontId="13" fillId="3" borderId="10" xfId="57" applyFont="1" applyFill="1" applyBorder="1" applyAlignment="1">
      <alignment horizontal="center" vertical="center" wrapText="1"/>
      <protection/>
    </xf>
    <xf numFmtId="3" fontId="14" fillId="3" borderId="10" xfId="57" applyNumberFormat="1" applyFont="1" applyFill="1" applyBorder="1" applyAlignment="1">
      <alignment horizontal="center" vertical="center" wrapText="1"/>
      <protection/>
    </xf>
    <xf numFmtId="2" fontId="91" fillId="3" borderId="10" xfId="57" applyNumberFormat="1" applyFont="1" applyFill="1" applyBorder="1" applyAlignment="1">
      <alignment horizontal="center" vertical="center" wrapText="1"/>
      <protection/>
    </xf>
    <xf numFmtId="0" fontId="27" fillId="3" borderId="10" xfId="57" applyFont="1" applyFill="1" applyBorder="1" applyAlignment="1">
      <alignment horizontal="center" vertical="center" wrapText="1"/>
      <protection/>
    </xf>
    <xf numFmtId="176" fontId="47" fillId="3" borderId="10" xfId="57" applyNumberFormat="1" applyFont="1" applyFill="1" applyBorder="1" applyAlignment="1">
      <alignment horizontal="center" vertical="center" wrapText="1"/>
      <protection/>
    </xf>
    <xf numFmtId="0" fontId="128" fillId="0" borderId="10" xfId="57" applyFont="1" applyFill="1" applyBorder="1" applyAlignment="1">
      <alignment horizontal="center" vertical="center" wrapText="1"/>
      <protection/>
    </xf>
    <xf numFmtId="0" fontId="128" fillId="36" borderId="10" xfId="57" applyFont="1" applyFill="1" applyBorder="1" applyAlignment="1">
      <alignment horizontal="center" vertical="center" wrapText="1"/>
      <protection/>
    </xf>
    <xf numFmtId="2" fontId="27" fillId="37" borderId="10" xfId="57" applyNumberFormat="1" applyFont="1" applyFill="1" applyBorder="1" applyAlignment="1">
      <alignment horizontal="center" vertical="center" wrapText="1"/>
      <protection/>
    </xf>
    <xf numFmtId="2" fontId="24" fillId="0" borderId="10" xfId="57" applyNumberFormat="1" applyFont="1" applyBorder="1" applyAlignment="1">
      <alignment horizontal="center" vertical="center" wrapText="1"/>
      <protection/>
    </xf>
    <xf numFmtId="2" fontId="27" fillId="0" borderId="45" xfId="57" applyNumberFormat="1" applyFont="1" applyBorder="1" applyAlignment="1">
      <alignment horizontal="justify" vertical="center" wrapText="1"/>
      <protection/>
    </xf>
    <xf numFmtId="2" fontId="27" fillId="0" borderId="30" xfId="57" applyNumberFormat="1" applyFont="1" applyBorder="1" applyAlignment="1">
      <alignment horizontal="justify" vertical="center" wrapText="1"/>
      <protection/>
    </xf>
    <xf numFmtId="2" fontId="11" fillId="0" borderId="0" xfId="57" applyNumberFormat="1" applyFont="1" applyBorder="1" applyAlignment="1">
      <alignment/>
      <protection/>
    </xf>
    <xf numFmtId="2" fontId="24" fillId="0" borderId="0" xfId="57" applyNumberFormat="1" applyFont="1">
      <alignment/>
      <protection/>
    </xf>
    <xf numFmtId="0" fontId="27" fillId="3" borderId="45" xfId="57" applyFont="1" applyFill="1" applyBorder="1" applyAlignment="1">
      <alignment horizontal="center" vertical="center" wrapText="1"/>
      <protection/>
    </xf>
    <xf numFmtId="0" fontId="27" fillId="3" borderId="45" xfId="57" applyFont="1" applyFill="1" applyBorder="1" applyAlignment="1">
      <alignment horizontal="justify" vertical="center" wrapText="1"/>
      <protection/>
    </xf>
    <xf numFmtId="0" fontId="91" fillId="3" borderId="45" xfId="57" applyFont="1" applyFill="1" applyBorder="1" applyAlignment="1">
      <alignment horizontal="center" vertical="center" wrapText="1"/>
      <protection/>
    </xf>
    <xf numFmtId="0" fontId="27" fillId="3" borderId="30" xfId="57" applyFont="1" applyFill="1" applyBorder="1" applyAlignment="1">
      <alignment horizontal="justify" vertical="center" wrapText="1"/>
      <protection/>
    </xf>
    <xf numFmtId="0" fontId="91" fillId="3" borderId="30" xfId="57" applyFont="1" applyFill="1" applyBorder="1" applyAlignment="1">
      <alignment vertical="center" wrapText="1"/>
      <protection/>
    </xf>
    <xf numFmtId="2" fontId="91" fillId="3" borderId="45" xfId="57" applyNumberFormat="1" applyFont="1" applyFill="1" applyBorder="1" applyAlignment="1">
      <alignment horizontal="center" vertical="center" wrapText="1"/>
      <protection/>
    </xf>
    <xf numFmtId="3" fontId="27" fillId="3" borderId="45" xfId="57" applyNumberFormat="1" applyFont="1" applyFill="1" applyBorder="1" applyAlignment="1">
      <alignment horizontal="center" vertical="center" wrapText="1"/>
      <protection/>
    </xf>
    <xf numFmtId="3" fontId="27" fillId="3" borderId="45" xfId="57" applyNumberFormat="1" applyFont="1" applyFill="1" applyBorder="1" applyAlignment="1">
      <alignment horizontal="justify" vertical="center" wrapText="1"/>
      <protection/>
    </xf>
    <xf numFmtId="3" fontId="91" fillId="3" borderId="45" xfId="57" applyNumberFormat="1" applyFont="1" applyFill="1" applyBorder="1" applyAlignment="1">
      <alignment horizontal="center" vertical="center" wrapText="1"/>
      <protection/>
    </xf>
    <xf numFmtId="3" fontId="91" fillId="3" borderId="30" xfId="57" applyNumberFormat="1" applyFont="1" applyFill="1" applyBorder="1" applyAlignment="1">
      <alignment vertical="center" wrapText="1"/>
      <protection/>
    </xf>
    <xf numFmtId="0" fontId="7" fillId="39" borderId="10" xfId="57" applyFont="1" applyFill="1" applyBorder="1" applyAlignment="1">
      <alignment horizontal="left" vertical="center" wrapText="1"/>
      <protection/>
    </xf>
    <xf numFmtId="0" fontId="126" fillId="39" borderId="10" xfId="57" applyFont="1" applyFill="1" applyBorder="1" applyAlignment="1">
      <alignment horizontal="center" vertical="center" wrapText="1"/>
      <protection/>
    </xf>
    <xf numFmtId="4" fontId="126" fillId="39" borderId="10" xfId="57" applyNumberFormat="1" applyFont="1" applyFill="1" applyBorder="1" applyAlignment="1">
      <alignment horizontal="center" vertical="center" wrapText="1"/>
      <protection/>
    </xf>
    <xf numFmtId="4" fontId="7" fillId="50" borderId="10" xfId="57" applyNumberFormat="1" applyFont="1" applyFill="1" applyBorder="1" applyAlignment="1">
      <alignment horizontal="left" vertical="center" wrapText="1"/>
      <protection/>
    </xf>
    <xf numFmtId="0" fontId="7" fillId="39" borderId="10" xfId="57" applyFont="1" applyFill="1" applyBorder="1" applyAlignment="1">
      <alignment vertical="center" wrapText="1"/>
      <protection/>
    </xf>
    <xf numFmtId="0" fontId="126" fillId="39" borderId="10" xfId="57" applyFont="1" applyFill="1" applyBorder="1" applyAlignment="1">
      <alignment horizontal="left" vertical="center" wrapText="1"/>
      <protection/>
    </xf>
    <xf numFmtId="4" fontId="138" fillId="39" borderId="10" xfId="57" applyNumberFormat="1" applyFont="1" applyFill="1" applyBorder="1" applyAlignment="1">
      <alignment horizontal="center" vertical="center" wrapText="1"/>
      <protection/>
    </xf>
    <xf numFmtId="0" fontId="138" fillId="39" borderId="10" xfId="57" applyFont="1" applyFill="1" applyBorder="1" applyAlignment="1">
      <alignment horizontal="center" vertical="center" wrapText="1"/>
      <protection/>
    </xf>
    <xf numFmtId="3" fontId="91" fillId="3" borderId="30" xfId="57" applyNumberFormat="1" applyFont="1" applyFill="1" applyBorder="1" applyAlignment="1">
      <alignment horizontal="right" vertical="center" wrapText="1"/>
      <protection/>
    </xf>
    <xf numFmtId="0" fontId="122" fillId="41" borderId="33" xfId="0" applyFont="1" applyFill="1" applyBorder="1" applyAlignment="1">
      <alignment horizontal="center" vertical="center" wrapText="1"/>
    </xf>
    <xf numFmtId="4" fontId="27" fillId="3" borderId="45" xfId="57" applyNumberFormat="1" applyFont="1" applyFill="1" applyBorder="1" applyAlignment="1">
      <alignment horizontal="center" vertical="center" wrapText="1"/>
      <protection/>
    </xf>
    <xf numFmtId="4" fontId="91" fillId="3" borderId="45" xfId="57" applyNumberFormat="1" applyFont="1" applyFill="1" applyBorder="1" applyAlignment="1">
      <alignment horizontal="center" vertical="center" wrapText="1"/>
      <protection/>
    </xf>
    <xf numFmtId="3" fontId="91" fillId="3" borderId="10" xfId="57" applyNumberFormat="1" applyFont="1" applyFill="1" applyBorder="1" applyAlignment="1">
      <alignment vertical="center" wrapText="1"/>
      <protection/>
    </xf>
    <xf numFmtId="2" fontId="66" fillId="3" borderId="10" xfId="57" applyNumberFormat="1" applyFont="1" applyFill="1" applyBorder="1" applyAlignment="1">
      <alignment horizontal="center" vertical="center" wrapText="1"/>
      <protection/>
    </xf>
    <xf numFmtId="0" fontId="47" fillId="37" borderId="10" xfId="57" applyFont="1" applyFill="1" applyBorder="1" applyAlignment="1">
      <alignment horizontal="center" vertical="center" wrapText="1"/>
      <protection/>
    </xf>
    <xf numFmtId="0" fontId="47" fillId="42" borderId="10" xfId="57" applyFont="1" applyFill="1" applyBorder="1" applyAlignment="1">
      <alignment horizontal="center" vertical="center" wrapText="1"/>
      <protection/>
    </xf>
    <xf numFmtId="0" fontId="27" fillId="42" borderId="45" xfId="57" applyFont="1" applyFill="1" applyBorder="1" applyAlignment="1">
      <alignment horizontal="center" vertical="center" wrapText="1"/>
      <protection/>
    </xf>
    <xf numFmtId="0" fontId="91" fillId="42" borderId="45" xfId="57" applyFont="1" applyFill="1" applyBorder="1" applyAlignment="1">
      <alignment horizontal="center" vertical="center" wrapText="1"/>
      <protection/>
    </xf>
    <xf numFmtId="3" fontId="91" fillId="42" borderId="30" xfId="57" applyNumberFormat="1" applyFont="1" applyFill="1" applyBorder="1" applyAlignment="1">
      <alignment horizontal="right" vertical="center" wrapText="1"/>
      <protection/>
    </xf>
    <xf numFmtId="2" fontId="91" fillId="42" borderId="45" xfId="57" applyNumberFormat="1" applyFont="1" applyFill="1" applyBorder="1" applyAlignment="1">
      <alignment horizontal="center" vertical="center" wrapText="1"/>
      <protection/>
    </xf>
    <xf numFmtId="0" fontId="27" fillId="42" borderId="30" xfId="57" applyFont="1" applyFill="1" applyBorder="1" applyAlignment="1">
      <alignment horizontal="justify" vertical="center" wrapText="1"/>
      <protection/>
    </xf>
    <xf numFmtId="3" fontId="91" fillId="42" borderId="10" xfId="57" applyNumberFormat="1" applyFont="1" applyFill="1" applyBorder="1" applyAlignment="1">
      <alignment vertical="center" wrapText="1"/>
      <protection/>
    </xf>
    <xf numFmtId="2" fontId="27" fillId="42" borderId="30" xfId="57" applyNumberFormat="1" applyFont="1" applyFill="1" applyBorder="1" applyAlignment="1">
      <alignment horizontal="justify" vertical="center" wrapText="1"/>
      <protection/>
    </xf>
    <xf numFmtId="3" fontId="91" fillId="42" borderId="45" xfId="57" applyNumberFormat="1" applyFont="1" applyFill="1" applyBorder="1" applyAlignment="1">
      <alignment horizontal="center" vertical="center" wrapText="1"/>
      <protection/>
    </xf>
    <xf numFmtId="4" fontId="27" fillId="42" borderId="30" xfId="57" applyNumberFormat="1" applyFont="1" applyFill="1" applyBorder="1" applyAlignment="1">
      <alignment horizontal="justify" vertical="center" wrapText="1"/>
      <protection/>
    </xf>
    <xf numFmtId="0" fontId="27" fillId="42" borderId="45" xfId="57" applyFont="1" applyFill="1" applyBorder="1" applyAlignment="1">
      <alignment horizontal="justify" vertical="center" wrapText="1"/>
      <protection/>
    </xf>
    <xf numFmtId="3" fontId="91" fillId="42" borderId="30" xfId="57" applyNumberFormat="1" applyFont="1" applyFill="1" applyBorder="1" applyAlignment="1">
      <alignment vertical="center" wrapText="1"/>
      <protection/>
    </xf>
    <xf numFmtId="3" fontId="47" fillId="42" borderId="10" xfId="57" applyNumberFormat="1" applyFont="1" applyFill="1" applyBorder="1" applyAlignment="1">
      <alignment horizontal="center" vertical="center" wrapText="1"/>
      <protection/>
    </xf>
    <xf numFmtId="2" fontId="91" fillId="42" borderId="10" xfId="57" applyNumberFormat="1" applyFont="1" applyFill="1" applyBorder="1" applyAlignment="1">
      <alignment horizontal="center" vertical="center" wrapText="1"/>
      <protection/>
    </xf>
    <xf numFmtId="176" fontId="47" fillId="42" borderId="10" xfId="57" applyNumberFormat="1" applyFont="1" applyFill="1" applyBorder="1" applyAlignment="1">
      <alignment horizontal="center" vertical="center" wrapText="1"/>
      <protection/>
    </xf>
    <xf numFmtId="0" fontId="1" fillId="3" borderId="10" xfId="0" applyFont="1" applyFill="1" applyBorder="1" applyAlignment="1">
      <alignment horizontal="left" vertical="center" wrapText="1"/>
    </xf>
    <xf numFmtId="2" fontId="47" fillId="42" borderId="10" xfId="57" applyNumberFormat="1" applyFont="1" applyFill="1" applyBorder="1" applyAlignment="1" quotePrefix="1">
      <alignment horizontal="center" vertical="center" wrapText="1"/>
      <protection/>
    </xf>
    <xf numFmtId="0" fontId="47" fillId="42" borderId="10" xfId="57" applyNumberFormat="1" applyFont="1" applyFill="1" applyBorder="1" applyAlignment="1">
      <alignment horizontal="center" vertical="center" wrapText="1"/>
      <protection/>
    </xf>
    <xf numFmtId="0" fontId="1" fillId="3" borderId="10" xfId="57" applyFont="1" applyFill="1" applyBorder="1" applyAlignment="1">
      <alignment horizontal="left" vertical="center" wrapText="1"/>
      <protection/>
    </xf>
    <xf numFmtId="0" fontId="0" fillId="39" borderId="10" xfId="0" applyFont="1" applyFill="1" applyBorder="1" applyAlignment="1">
      <alignment horizontal="justify" vertical="top" wrapText="1"/>
    </xf>
    <xf numFmtId="0" fontId="37" fillId="41" borderId="31" xfId="0" applyFont="1" applyFill="1" applyBorder="1" applyAlignment="1">
      <alignment horizontal="center" vertical="center" wrapText="1"/>
    </xf>
    <xf numFmtId="0" fontId="4" fillId="41" borderId="31" xfId="0" applyFont="1" applyFill="1" applyBorder="1" applyAlignment="1">
      <alignment horizontal="center" vertical="center" wrapText="1"/>
    </xf>
    <xf numFmtId="0" fontId="5" fillId="0" borderId="0" xfId="0" applyFont="1" applyAlignment="1">
      <alignment vertical="top" wrapText="1"/>
    </xf>
    <xf numFmtId="0" fontId="0" fillId="0" borderId="18" xfId="0" applyFont="1" applyBorder="1" applyAlignment="1">
      <alignment vertical="top" wrapText="1"/>
    </xf>
    <xf numFmtId="0" fontId="0" fillId="0" borderId="19" xfId="0" applyFont="1"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24" fillId="37" borderId="36" xfId="57" applyFont="1" applyFill="1" applyBorder="1" applyAlignment="1">
      <alignment horizontal="left" vertical="top" wrapText="1"/>
      <protection/>
    </xf>
    <xf numFmtId="0" fontId="24" fillId="37" borderId="0" xfId="57" applyFont="1" applyFill="1" applyBorder="1" applyAlignment="1">
      <alignment horizontal="left" vertical="top" wrapText="1"/>
      <protection/>
    </xf>
    <xf numFmtId="0" fontId="24" fillId="37" borderId="38" xfId="57" applyFont="1" applyFill="1" applyBorder="1" applyAlignment="1">
      <alignment horizontal="left" vertical="top" wrapText="1"/>
      <protection/>
    </xf>
    <xf numFmtId="0" fontId="24" fillId="37" borderId="56" xfId="57" applyFont="1" applyFill="1" applyBorder="1" applyAlignment="1">
      <alignment horizontal="left" vertical="top" wrapText="1"/>
      <protection/>
    </xf>
    <xf numFmtId="0" fontId="24" fillId="37" borderId="57" xfId="57" applyFont="1" applyFill="1" applyBorder="1" applyAlignment="1">
      <alignment horizontal="left" vertical="top" wrapText="1"/>
      <protection/>
    </xf>
    <xf numFmtId="0" fontId="24" fillId="37" borderId="32" xfId="57" applyFont="1" applyFill="1" applyBorder="1" applyAlignment="1">
      <alignment horizontal="left" vertical="top" wrapText="1"/>
      <protection/>
    </xf>
    <xf numFmtId="0" fontId="18" fillId="37" borderId="0" xfId="57" applyFont="1" applyFill="1" applyBorder="1" applyAlignment="1">
      <alignment horizontal="left" vertical="top" wrapText="1"/>
      <protection/>
    </xf>
    <xf numFmtId="0" fontId="18" fillId="37" borderId="38" xfId="57" applyFont="1" applyFill="1" applyBorder="1" applyAlignment="1">
      <alignment horizontal="left" vertical="top" wrapText="1"/>
      <protection/>
    </xf>
    <xf numFmtId="0" fontId="27" fillId="37" borderId="36" xfId="57" applyFont="1" applyFill="1" applyBorder="1" applyAlignment="1">
      <alignment horizontal="left" vertical="top" wrapText="1"/>
      <protection/>
    </xf>
    <xf numFmtId="0" fontId="27" fillId="37" borderId="0" xfId="57" applyFont="1" applyFill="1" applyBorder="1" applyAlignment="1">
      <alignment horizontal="left" vertical="top" wrapText="1"/>
      <protection/>
    </xf>
    <xf numFmtId="0" fontId="27" fillId="37" borderId="38" xfId="57" applyFont="1" applyFill="1" applyBorder="1" applyAlignment="1">
      <alignment horizontal="left" vertical="top" wrapText="1"/>
      <protection/>
    </xf>
    <xf numFmtId="0" fontId="61" fillId="37" borderId="58" xfId="57" applyFont="1" applyFill="1" applyBorder="1" applyAlignment="1">
      <alignment horizontal="center" vertical="center" wrapText="1"/>
      <protection/>
    </xf>
    <xf numFmtId="0" fontId="61" fillId="37" borderId="28" xfId="57" applyFont="1" applyFill="1" applyBorder="1" applyAlignment="1">
      <alignment horizontal="center" vertical="center" wrapText="1"/>
      <protection/>
    </xf>
    <xf numFmtId="0" fontId="61" fillId="37" borderId="28" xfId="57" applyFont="1" applyFill="1" applyBorder="1" applyAlignment="1">
      <alignment/>
      <protection/>
    </xf>
    <xf numFmtId="0" fontId="61" fillId="37" borderId="59" xfId="57" applyFont="1" applyFill="1" applyBorder="1" applyAlignment="1">
      <alignment/>
      <protection/>
    </xf>
    <xf numFmtId="0" fontId="16" fillId="34" borderId="60" xfId="57" applyFont="1" applyFill="1" applyBorder="1" applyAlignment="1">
      <alignment horizontal="center" wrapText="1"/>
      <protection/>
    </xf>
    <xf numFmtId="0" fontId="16" fillId="34" borderId="55" xfId="57" applyFont="1" applyFill="1" applyBorder="1" applyAlignment="1">
      <alignment horizontal="center" wrapText="1"/>
      <protection/>
    </xf>
    <xf numFmtId="0" fontId="18" fillId="0" borderId="55" xfId="57" applyFont="1" applyBorder="1" applyAlignment="1">
      <alignment horizontal="center" wrapText="1"/>
      <protection/>
    </xf>
    <xf numFmtId="0" fontId="18" fillId="0" borderId="61" xfId="57" applyFont="1" applyBorder="1" applyAlignment="1">
      <alignment horizontal="center" wrapText="1"/>
      <protection/>
    </xf>
    <xf numFmtId="0" fontId="85" fillId="34" borderId="53" xfId="57" applyFont="1" applyFill="1" applyBorder="1" applyAlignment="1">
      <alignment horizontal="center" vertical="center" wrapText="1"/>
      <protection/>
    </xf>
    <xf numFmtId="0" fontId="85" fillId="34" borderId="62" xfId="57" applyFont="1" applyFill="1" applyBorder="1" applyAlignment="1">
      <alignment horizontal="center" vertical="center" wrapText="1"/>
      <protection/>
    </xf>
    <xf numFmtId="0" fontId="60" fillId="34" borderId="62" xfId="57" applyFont="1" applyFill="1" applyBorder="1" applyAlignment="1">
      <alignment horizontal="center" vertical="center" wrapText="1"/>
      <protection/>
    </xf>
    <xf numFmtId="0" fontId="60" fillId="34" borderId="63" xfId="57" applyFont="1" applyFill="1" applyBorder="1" applyAlignment="1">
      <alignment horizontal="center" vertical="center" wrapText="1"/>
      <protection/>
    </xf>
    <xf numFmtId="0" fontId="18" fillId="37" borderId="64" xfId="57" applyFont="1" applyFill="1" applyBorder="1" applyAlignment="1">
      <alignment horizontal="center" vertical="center" wrapText="1"/>
      <protection/>
    </xf>
    <xf numFmtId="0" fontId="18" fillId="37" borderId="65" xfId="57" applyFont="1" applyFill="1" applyBorder="1" applyAlignment="1">
      <alignment horizontal="center" vertical="center" wrapText="1"/>
      <protection/>
    </xf>
    <xf numFmtId="0" fontId="18" fillId="37" borderId="45" xfId="57" applyFont="1" applyFill="1" applyBorder="1" applyAlignment="1">
      <alignment/>
      <protection/>
    </xf>
    <xf numFmtId="0" fontId="18" fillId="37" borderId="66" xfId="57" applyFont="1" applyFill="1" applyBorder="1" applyAlignment="1">
      <alignment/>
      <protection/>
    </xf>
    <xf numFmtId="0" fontId="18" fillId="37" borderId="27" xfId="57" applyFont="1" applyFill="1" applyBorder="1" applyAlignment="1">
      <alignment/>
      <protection/>
    </xf>
    <xf numFmtId="0" fontId="65" fillId="0" borderId="67" xfId="57" applyFont="1" applyFill="1" applyBorder="1" applyAlignment="1">
      <alignment vertical="top" wrapText="1"/>
      <protection/>
    </xf>
    <xf numFmtId="0" fontId="37" fillId="0" borderId="39" xfId="57" applyFont="1" applyFill="1" applyBorder="1" applyAlignment="1">
      <alignment vertical="top" wrapText="1"/>
      <protection/>
    </xf>
    <xf numFmtId="0" fontId="37" fillId="0" borderId="34" xfId="57" applyFont="1" applyFill="1" applyBorder="1" applyAlignment="1">
      <alignment vertical="top" wrapText="1"/>
      <protection/>
    </xf>
    <xf numFmtId="0" fontId="24" fillId="37" borderId="16" xfId="57" applyFont="1" applyFill="1" applyBorder="1" applyAlignment="1">
      <alignment horizontal="left" vertical="top" wrapText="1"/>
      <protection/>
    </xf>
    <xf numFmtId="0" fontId="24" fillId="37" borderId="68" xfId="57" applyFont="1" applyFill="1" applyBorder="1" applyAlignment="1">
      <alignment horizontal="left" vertical="top" wrapText="1"/>
      <protection/>
    </xf>
    <xf numFmtId="0" fontId="24" fillId="37" borderId="69" xfId="57" applyFont="1" applyFill="1" applyBorder="1" applyAlignment="1">
      <alignment horizontal="left" vertical="top" wrapText="1"/>
      <protection/>
    </xf>
    <xf numFmtId="0" fontId="61" fillId="37" borderId="70" xfId="57" applyFont="1" applyFill="1" applyBorder="1" applyAlignment="1">
      <alignment horizontal="center" vertical="center" wrapText="1"/>
      <protection/>
    </xf>
    <xf numFmtId="0" fontId="61" fillId="37" borderId="71" xfId="57" applyFont="1" applyFill="1" applyBorder="1" applyAlignment="1">
      <alignment horizontal="center" vertical="center" wrapText="1"/>
      <protection/>
    </xf>
    <xf numFmtId="0" fontId="61" fillId="37" borderId="72" xfId="57" applyFont="1" applyFill="1" applyBorder="1" applyAlignment="1">
      <alignment/>
      <protection/>
    </xf>
    <xf numFmtId="0" fontId="61" fillId="37" borderId="73" xfId="57" applyFont="1" applyFill="1" applyBorder="1" applyAlignment="1">
      <alignment/>
      <protection/>
    </xf>
    <xf numFmtId="0" fontId="61" fillId="37" borderId="74" xfId="57" applyFont="1" applyFill="1" applyBorder="1" applyAlignment="1">
      <alignment/>
      <protection/>
    </xf>
    <xf numFmtId="0" fontId="16" fillId="34" borderId="49" xfId="57" applyFont="1" applyFill="1" applyBorder="1" applyAlignment="1">
      <alignment horizontal="center" wrapText="1"/>
      <protection/>
    </xf>
    <xf numFmtId="0" fontId="16" fillId="34" borderId="48" xfId="57" applyFont="1" applyFill="1" applyBorder="1" applyAlignment="1">
      <alignment horizontal="center" wrapText="1"/>
      <protection/>
    </xf>
    <xf numFmtId="0" fontId="16" fillId="34" borderId="20" xfId="57" applyFont="1" applyFill="1" applyBorder="1" applyAlignment="1">
      <alignment horizontal="center" wrapText="1"/>
      <protection/>
    </xf>
    <xf numFmtId="0" fontId="63" fillId="34" borderId="53" xfId="57" applyFont="1" applyFill="1" applyBorder="1" applyAlignment="1">
      <alignment horizontal="left" vertical="top" wrapText="1"/>
      <protection/>
    </xf>
    <xf numFmtId="0" fontId="85" fillId="34" borderId="62" xfId="57" applyFont="1" applyFill="1" applyBorder="1" applyAlignment="1">
      <alignment horizontal="left" vertical="top" wrapText="1"/>
      <protection/>
    </xf>
    <xf numFmtId="0" fontId="85" fillId="34" borderId="63" xfId="57" applyFont="1" applyFill="1" applyBorder="1" applyAlignment="1">
      <alignment horizontal="left" vertical="top" wrapText="1"/>
      <protection/>
    </xf>
    <xf numFmtId="0" fontId="85" fillId="34" borderId="63" xfId="57" applyFont="1" applyFill="1" applyBorder="1" applyAlignment="1">
      <alignment horizontal="center" vertical="center" wrapText="1"/>
      <protection/>
    </xf>
    <xf numFmtId="0" fontId="63" fillId="34" borderId="53" xfId="57" applyFont="1" applyFill="1" applyBorder="1" applyAlignment="1">
      <alignment horizontal="left" vertical="top" wrapText="1"/>
      <protection/>
    </xf>
    <xf numFmtId="0" fontId="63" fillId="34" borderId="62" xfId="57" applyFont="1" applyFill="1" applyBorder="1" applyAlignment="1">
      <alignment horizontal="left" vertical="top" wrapText="1"/>
      <protection/>
    </xf>
    <xf numFmtId="0" fontId="63" fillId="34" borderId="63" xfId="57" applyFont="1" applyFill="1" applyBorder="1" applyAlignment="1">
      <alignment horizontal="left" vertical="top" wrapText="1"/>
      <protection/>
    </xf>
    <xf numFmtId="0" fontId="61" fillId="37" borderId="59" xfId="57" applyFont="1" applyFill="1" applyBorder="1" applyAlignment="1">
      <alignment horizontal="center" vertical="center" wrapText="1"/>
      <protection/>
    </xf>
    <xf numFmtId="0" fontId="61" fillId="37" borderId="64" xfId="57" applyFont="1" applyFill="1" applyBorder="1" applyAlignment="1">
      <alignment horizontal="center" vertical="center" wrapText="1"/>
      <protection/>
    </xf>
    <xf numFmtId="0" fontId="61" fillId="37" borderId="65" xfId="57" applyFont="1" applyFill="1" applyBorder="1" applyAlignment="1">
      <alignment horizontal="center" vertical="center" wrapText="1"/>
      <protection/>
    </xf>
    <xf numFmtId="0" fontId="61" fillId="37" borderId="45" xfId="57" applyFont="1" applyFill="1" applyBorder="1" applyAlignment="1">
      <alignment/>
      <protection/>
    </xf>
    <xf numFmtId="0" fontId="61" fillId="37" borderId="66" xfId="57" applyFont="1" applyFill="1" applyBorder="1" applyAlignment="1">
      <alignment/>
      <protection/>
    </xf>
    <xf numFmtId="0" fontId="61" fillId="37" borderId="27" xfId="57" applyFont="1" applyFill="1" applyBorder="1" applyAlignment="1">
      <alignment/>
      <protection/>
    </xf>
    <xf numFmtId="49" fontId="63" fillId="34" borderId="53" xfId="57" applyNumberFormat="1" applyFont="1" applyFill="1" applyBorder="1" applyAlignment="1">
      <alignment horizontal="left" vertical="top" wrapText="1"/>
      <protection/>
    </xf>
    <xf numFmtId="49" fontId="63" fillId="34" borderId="62" xfId="57" applyNumberFormat="1" applyFont="1" applyFill="1" applyBorder="1" applyAlignment="1">
      <alignment horizontal="left" vertical="top" wrapText="1"/>
      <protection/>
    </xf>
    <xf numFmtId="49" fontId="63" fillId="34" borderId="63" xfId="57" applyNumberFormat="1" applyFont="1" applyFill="1" applyBorder="1" applyAlignment="1">
      <alignment horizontal="left" vertical="top" wrapText="1"/>
      <protection/>
    </xf>
    <xf numFmtId="0" fontId="63" fillId="0" borderId="53" xfId="57" applyFont="1" applyFill="1" applyBorder="1" applyAlignment="1">
      <alignment horizontal="left" vertical="top" wrapText="1"/>
      <protection/>
    </xf>
    <xf numFmtId="0" fontId="16" fillId="0" borderId="62" xfId="57" applyFont="1" applyFill="1" applyBorder="1" applyAlignment="1">
      <alignment horizontal="left" vertical="top" wrapText="1"/>
      <protection/>
    </xf>
    <xf numFmtId="0" fontId="16" fillId="0" borderId="63" xfId="57" applyFont="1" applyFill="1" applyBorder="1" applyAlignment="1">
      <alignment horizontal="left" vertical="top" wrapText="1"/>
      <protection/>
    </xf>
    <xf numFmtId="0" fontId="16" fillId="34" borderId="12" xfId="57" applyFont="1" applyFill="1" applyBorder="1" applyAlignment="1">
      <alignment horizontal="center" wrapText="1"/>
      <protection/>
    </xf>
    <xf numFmtId="0" fontId="16" fillId="34" borderId="10" xfId="57" applyFont="1" applyFill="1" applyBorder="1" applyAlignment="1">
      <alignment horizontal="center" wrapText="1"/>
      <protection/>
    </xf>
    <xf numFmtId="0" fontId="18" fillId="0" borderId="10" xfId="57" applyFont="1" applyBorder="1" applyAlignment="1">
      <alignment horizontal="center" wrapText="1"/>
      <protection/>
    </xf>
    <xf numFmtId="0" fontId="18" fillId="0" borderId="13" xfId="57" applyFont="1" applyBorder="1" applyAlignment="1">
      <alignment horizontal="center" wrapText="1"/>
      <protection/>
    </xf>
    <xf numFmtId="0" fontId="60" fillId="0" borderId="53" xfId="57" applyFont="1" applyFill="1" applyBorder="1" applyAlignment="1">
      <alignment horizontal="left" vertical="top" wrapText="1"/>
      <protection/>
    </xf>
    <xf numFmtId="0" fontId="26" fillId="0" borderId="62" xfId="57" applyFont="1" applyFill="1" applyBorder="1" applyAlignment="1">
      <alignment horizontal="left" vertical="top" wrapText="1"/>
      <protection/>
    </xf>
    <xf numFmtId="0" fontId="26" fillId="0" borderId="63" xfId="57" applyFont="1" applyFill="1" applyBorder="1" applyAlignment="1">
      <alignment horizontal="left" vertical="top" wrapText="1"/>
      <protection/>
    </xf>
    <xf numFmtId="0" fontId="63" fillId="0" borderId="53" xfId="57" applyFont="1" applyFill="1" applyBorder="1" applyAlignment="1">
      <alignment horizontal="left" vertical="top" wrapText="1"/>
      <protection/>
    </xf>
    <xf numFmtId="0" fontId="63" fillId="0" borderId="62" xfId="57" applyFont="1" applyFill="1" applyBorder="1" applyAlignment="1">
      <alignment horizontal="left" vertical="top" wrapText="1"/>
      <protection/>
    </xf>
    <xf numFmtId="0" fontId="63" fillId="0" borderId="63" xfId="57" applyFont="1" applyFill="1" applyBorder="1" applyAlignment="1">
      <alignment horizontal="left" vertical="top" wrapText="1"/>
      <protection/>
    </xf>
    <xf numFmtId="0" fontId="16" fillId="38" borderId="10" xfId="57" applyFont="1" applyFill="1" applyBorder="1" applyAlignment="1">
      <alignment horizontal="center" vertical="center" wrapText="1"/>
      <protection/>
    </xf>
    <xf numFmtId="0" fontId="16" fillId="38" borderId="18" xfId="57" applyFont="1" applyFill="1" applyBorder="1" applyAlignment="1">
      <alignment horizontal="center" vertical="center" wrapText="1"/>
      <protection/>
    </xf>
    <xf numFmtId="0" fontId="18" fillId="38" borderId="48" xfId="57" applyFont="1" applyFill="1" applyBorder="1" applyAlignment="1">
      <alignment horizontal="center" vertical="center" wrapText="1"/>
      <protection/>
    </xf>
    <xf numFmtId="0" fontId="18" fillId="38" borderId="20" xfId="57" applyFont="1" applyFill="1" applyBorder="1" applyAlignment="1">
      <alignment horizontal="center" vertical="center" wrapText="1"/>
      <protection/>
    </xf>
    <xf numFmtId="0" fontId="139" fillId="52" borderId="10" xfId="57" applyFont="1" applyFill="1" applyBorder="1" applyAlignment="1">
      <alignment horizontal="left" vertical="center" wrapText="1"/>
      <protection/>
    </xf>
    <xf numFmtId="0" fontId="16" fillId="38" borderId="12" xfId="57" applyFont="1" applyFill="1" applyBorder="1" applyAlignment="1">
      <alignment horizontal="center" vertical="center" wrapText="1"/>
      <protection/>
    </xf>
    <xf numFmtId="0" fontId="0" fillId="0" borderId="10" xfId="57" applyBorder="1" applyAlignment="1">
      <alignment horizontal="center" vertical="center" wrapText="1"/>
      <protection/>
    </xf>
    <xf numFmtId="0" fontId="16" fillId="38" borderId="13" xfId="57" applyFont="1" applyFill="1" applyBorder="1" applyAlignment="1">
      <alignment horizontal="center" vertical="center" wrapText="1"/>
      <protection/>
    </xf>
    <xf numFmtId="0" fontId="5" fillId="0" borderId="18" xfId="0" applyFont="1" applyBorder="1" applyAlignment="1">
      <alignment horizontal="left" vertical="center" wrapText="1"/>
    </xf>
    <xf numFmtId="0" fontId="5" fillId="0" borderId="48" xfId="0" applyFont="1" applyBorder="1" applyAlignment="1">
      <alignment horizontal="left" vertical="center" wrapText="1"/>
    </xf>
    <xf numFmtId="0" fontId="5" fillId="0" borderId="19" xfId="0" applyFont="1" applyBorder="1" applyAlignment="1">
      <alignment horizontal="left" vertical="center" wrapText="1"/>
    </xf>
    <xf numFmtId="0" fontId="15" fillId="0" borderId="18" xfId="57" applyFont="1" applyFill="1" applyBorder="1" applyAlignment="1">
      <alignment horizontal="left" vertical="center" wrapText="1"/>
      <protection/>
    </xf>
    <xf numFmtId="0" fontId="0" fillId="0" borderId="48" xfId="0" applyBorder="1" applyAlignment="1">
      <alignment horizontal="left" vertical="center" wrapText="1"/>
    </xf>
    <xf numFmtId="0" fontId="0" fillId="0" borderId="19" xfId="0" applyBorder="1" applyAlignment="1">
      <alignment horizontal="left" vertical="center" wrapText="1"/>
    </xf>
    <xf numFmtId="0" fontId="66" fillId="53" borderId="11" xfId="57" applyFont="1" applyFill="1" applyBorder="1" applyAlignment="1">
      <alignment horizontal="center" vertical="center" wrapText="1"/>
      <protection/>
    </xf>
    <xf numFmtId="0" fontId="66" fillId="53" borderId="50" xfId="57" applyFont="1" applyFill="1" applyBorder="1" applyAlignment="1">
      <alignment horizontal="center" vertical="center" wrapText="1"/>
      <protection/>
    </xf>
    <xf numFmtId="0" fontId="0" fillId="0" borderId="30" xfId="0" applyBorder="1" applyAlignment="1">
      <alignment horizontal="center" vertical="center" wrapText="1"/>
    </xf>
    <xf numFmtId="0" fontId="16" fillId="0" borderId="18" xfId="57" applyFont="1" applyFill="1" applyBorder="1" applyAlignment="1">
      <alignment horizontal="left" vertical="center" wrapText="1"/>
      <protection/>
    </xf>
    <xf numFmtId="170" fontId="15" fillId="0" borderId="10" xfId="44" applyNumberFormat="1" applyFont="1" applyFill="1" applyBorder="1" applyAlignment="1" applyProtection="1">
      <alignment horizontal="center" vertical="center" wrapText="1"/>
      <protection/>
    </xf>
    <xf numFmtId="3" fontId="47" fillId="0" borderId="10" xfId="44" applyNumberFormat="1" applyFont="1" applyFill="1" applyBorder="1" applyAlignment="1" applyProtection="1">
      <alignment horizontal="center" vertical="center" wrapText="1"/>
      <protection/>
    </xf>
    <xf numFmtId="0" fontId="46" fillId="0" borderId="10" xfId="57" applyFont="1" applyBorder="1" applyAlignment="1">
      <alignment horizontal="center" vertical="center" textRotation="90" wrapText="1"/>
      <protection/>
    </xf>
    <xf numFmtId="0" fontId="47" fillId="0" borderId="10" xfId="57" applyFont="1" applyBorder="1" applyAlignment="1">
      <alignment horizontal="center" vertical="center" wrapText="1"/>
      <protection/>
    </xf>
    <xf numFmtId="0" fontId="26" fillId="0" borderId="10" xfId="57" applyFont="1" applyBorder="1" applyAlignment="1">
      <alignment horizontal="center" vertical="center" wrapText="1"/>
      <protection/>
    </xf>
    <xf numFmtId="0" fontId="46" fillId="0" borderId="10" xfId="57" applyFont="1" applyBorder="1" applyAlignment="1">
      <alignment horizontal="center" vertical="center" wrapText="1"/>
      <protection/>
    </xf>
    <xf numFmtId="0" fontId="47" fillId="49" borderId="10" xfId="57" applyFont="1" applyFill="1" applyBorder="1" applyAlignment="1">
      <alignment horizontal="center" vertical="center" wrapText="1"/>
      <protection/>
    </xf>
    <xf numFmtId="0" fontId="47" fillId="54" borderId="10" xfId="57" applyFont="1" applyFill="1" applyBorder="1" applyAlignment="1">
      <alignment horizontal="center" vertical="center" wrapText="1"/>
      <protection/>
    </xf>
    <xf numFmtId="10" fontId="47" fillId="49" borderId="10" xfId="57" applyNumberFormat="1" applyFont="1" applyFill="1" applyBorder="1" applyAlignment="1">
      <alignment horizontal="center" vertical="center" wrapText="1"/>
      <protection/>
    </xf>
    <xf numFmtId="0" fontId="15" fillId="0" borderId="10" xfId="57" applyFont="1" applyBorder="1" applyAlignment="1">
      <alignment horizontal="center" vertical="center" wrapText="1"/>
      <protection/>
    </xf>
    <xf numFmtId="0" fontId="49" fillId="54" borderId="10" xfId="57" applyFont="1" applyFill="1" applyBorder="1" applyAlignment="1">
      <alignment horizontal="center" vertical="center" wrapText="1"/>
      <protection/>
    </xf>
    <xf numFmtId="0" fontId="66" fillId="53" borderId="10" xfId="57" applyFont="1" applyFill="1" applyBorder="1" applyAlignment="1">
      <alignment horizontal="center" vertical="center" wrapText="1"/>
      <protection/>
    </xf>
    <xf numFmtId="1" fontId="47" fillId="0" borderId="10" xfId="44" applyNumberFormat="1" applyFont="1" applyFill="1" applyBorder="1" applyAlignment="1" applyProtection="1">
      <alignment horizontal="center" vertical="center" wrapText="1"/>
      <protection/>
    </xf>
    <xf numFmtId="170" fontId="16" fillId="0" borderId="10" xfId="44" applyNumberFormat="1" applyFont="1" applyFill="1" applyBorder="1" applyAlignment="1" applyProtection="1">
      <alignment horizontal="center" vertical="center" wrapText="1"/>
      <protection/>
    </xf>
    <xf numFmtId="1" fontId="66" fillId="0" borderId="10" xfId="44" applyNumberFormat="1" applyFont="1" applyFill="1" applyBorder="1" applyAlignment="1" applyProtection="1">
      <alignment horizontal="center" vertical="center" wrapText="1"/>
      <protection/>
    </xf>
    <xf numFmtId="3" fontId="66" fillId="0" borderId="10" xfId="44" applyNumberFormat="1" applyFont="1" applyFill="1" applyBorder="1" applyAlignment="1" applyProtection="1">
      <alignment horizontal="center" vertical="center" wrapText="1"/>
      <protection/>
    </xf>
    <xf numFmtId="0" fontId="15" fillId="0" borderId="10" xfId="57" applyFont="1" applyFill="1" applyBorder="1" applyAlignment="1">
      <alignment horizontal="center" vertical="center" wrapText="1"/>
      <protection/>
    </xf>
    <xf numFmtId="0" fontId="140" fillId="0" borderId="10" xfId="57" applyFont="1" applyFill="1" applyBorder="1" applyAlignment="1">
      <alignment horizontal="center" vertical="center" wrapText="1"/>
      <protection/>
    </xf>
    <xf numFmtId="0" fontId="26" fillId="47" borderId="10" xfId="57" applyFont="1" applyFill="1" applyBorder="1" applyAlignment="1">
      <alignment horizontal="center" vertical="center" wrapText="1"/>
      <protection/>
    </xf>
    <xf numFmtId="0" fontId="47" fillId="0" borderId="10" xfId="57" applyFont="1" applyFill="1" applyBorder="1" applyAlignment="1">
      <alignment horizontal="center" vertical="center" wrapText="1"/>
      <protection/>
    </xf>
    <xf numFmtId="0" fontId="16" fillId="0" borderId="10" xfId="57" applyFont="1" applyFill="1" applyBorder="1" applyAlignment="1">
      <alignment horizontal="left" vertical="center" wrapText="1"/>
      <protection/>
    </xf>
    <xf numFmtId="0" fontId="140" fillId="0" borderId="10" xfId="57" applyFont="1" applyFill="1" applyBorder="1" applyAlignment="1">
      <alignment horizontal="left" vertical="center" wrapText="1"/>
      <protection/>
    </xf>
    <xf numFmtId="2" fontId="66" fillId="53" borderId="11" xfId="57" applyNumberFormat="1" applyFont="1" applyFill="1" applyBorder="1" applyAlignment="1">
      <alignment horizontal="center" vertical="center" wrapText="1"/>
      <protection/>
    </xf>
    <xf numFmtId="2" fontId="66" fillId="53" borderId="50" xfId="57" applyNumberFormat="1" applyFont="1" applyFill="1" applyBorder="1" applyAlignment="1">
      <alignment horizontal="center" vertical="center" wrapText="1"/>
      <protection/>
    </xf>
    <xf numFmtId="2" fontId="0" fillId="0" borderId="30" xfId="0" applyNumberFormat="1" applyBorder="1" applyAlignment="1">
      <alignment horizontal="center" vertical="center" wrapText="1"/>
    </xf>
    <xf numFmtId="0" fontId="16" fillId="0" borderId="18" xfId="57" applyFont="1" applyFill="1" applyBorder="1" applyAlignment="1">
      <alignment horizontal="left" vertical="center" wrapText="1"/>
      <protection/>
    </xf>
    <xf numFmtId="0" fontId="26" fillId="0" borderId="10" xfId="57" applyFont="1" applyFill="1" applyBorder="1" applyAlignment="1">
      <alignment horizontal="center" vertical="center" wrapText="1"/>
      <protection/>
    </xf>
    <xf numFmtId="0" fontId="47" fillId="37" borderId="10" xfId="57" applyFont="1" applyFill="1" applyBorder="1" applyAlignment="1">
      <alignment horizontal="center" vertical="center" wrapText="1"/>
      <protection/>
    </xf>
    <xf numFmtId="0" fontId="26" fillId="37" borderId="10" xfId="57" applyFont="1" applyFill="1" applyBorder="1" applyAlignment="1">
      <alignment horizontal="center" vertical="center" wrapText="1"/>
      <protection/>
    </xf>
    <xf numFmtId="0" fontId="46" fillId="37" borderId="10" xfId="57" applyFont="1" applyFill="1" applyBorder="1" applyAlignment="1">
      <alignment horizontal="center" vertical="center" wrapText="1"/>
      <protection/>
    </xf>
    <xf numFmtId="0" fontId="46" fillId="37" borderId="10" xfId="57" applyFont="1" applyFill="1" applyBorder="1" applyAlignment="1">
      <alignment horizontal="center" vertical="center" textRotation="90" wrapText="1"/>
      <protection/>
    </xf>
    <xf numFmtId="170" fontId="15" fillId="37" borderId="10" xfId="44" applyNumberFormat="1" applyFont="1" applyFill="1" applyBorder="1" applyAlignment="1" applyProtection="1">
      <alignment horizontal="center" vertical="center" wrapText="1"/>
      <protection/>
    </xf>
    <xf numFmtId="3" fontId="66" fillId="37" borderId="10" xfId="44" applyNumberFormat="1" applyFont="1" applyFill="1" applyBorder="1" applyAlignment="1" applyProtection="1">
      <alignment horizontal="center" vertical="center" wrapText="1"/>
      <protection/>
    </xf>
    <xf numFmtId="0" fontId="46" fillId="0" borderId="10" xfId="57" applyFont="1" applyFill="1" applyBorder="1" applyAlignment="1">
      <alignment horizontal="center" vertical="center" wrapText="1"/>
      <protection/>
    </xf>
    <xf numFmtId="0" fontId="46" fillId="0" borderId="10" xfId="57" applyFont="1" applyFill="1" applyBorder="1" applyAlignment="1">
      <alignment horizontal="center" vertical="center" textRotation="90" wrapText="1"/>
      <protection/>
    </xf>
    <xf numFmtId="170" fontId="16" fillId="37" borderId="10" xfId="44" applyNumberFormat="1" applyFont="1" applyFill="1" applyBorder="1" applyAlignment="1" applyProtection="1">
      <alignment horizontal="center" vertical="center" wrapText="1"/>
      <protection/>
    </xf>
    <xf numFmtId="0" fontId="26" fillId="55" borderId="10" xfId="57" applyFont="1" applyFill="1" applyBorder="1" applyAlignment="1">
      <alignment horizontal="center" vertical="center" wrapText="1"/>
      <protection/>
    </xf>
    <xf numFmtId="0" fontId="47" fillId="42" borderId="10" xfId="57" applyFont="1" applyFill="1" applyBorder="1" applyAlignment="1">
      <alignment horizontal="center" vertical="center" wrapText="1"/>
      <protection/>
    </xf>
    <xf numFmtId="0" fontId="26" fillId="42" borderId="10" xfId="57" applyFont="1" applyFill="1" applyBorder="1" applyAlignment="1">
      <alignment horizontal="center" vertical="center" wrapText="1"/>
      <protection/>
    </xf>
    <xf numFmtId="0" fontId="46" fillId="42" borderId="10" xfId="57" applyFont="1" applyFill="1" applyBorder="1" applyAlignment="1">
      <alignment horizontal="center" vertical="center" wrapText="1"/>
      <protection/>
    </xf>
    <xf numFmtId="0" fontId="46" fillId="42" borderId="10" xfId="57" applyFont="1" applyFill="1" applyBorder="1" applyAlignment="1">
      <alignment horizontal="center" vertical="center" textRotation="90" wrapText="1"/>
      <protection/>
    </xf>
    <xf numFmtId="170" fontId="15" fillId="42" borderId="10" xfId="44" applyNumberFormat="1" applyFont="1" applyFill="1" applyBorder="1" applyAlignment="1" applyProtection="1">
      <alignment horizontal="center" vertical="center" wrapText="1"/>
      <protection/>
    </xf>
    <xf numFmtId="3" fontId="66" fillId="42" borderId="10" xfId="44" applyNumberFormat="1" applyFont="1" applyFill="1" applyBorder="1" applyAlignment="1" applyProtection="1">
      <alignment horizontal="center" vertical="center" wrapText="1"/>
      <protection/>
    </xf>
    <xf numFmtId="0" fontId="16" fillId="0" borderId="10" xfId="57" applyFont="1" applyFill="1" applyBorder="1" applyAlignment="1">
      <alignment horizontal="left" vertical="center" wrapText="1"/>
      <protection/>
    </xf>
    <xf numFmtId="3" fontId="16" fillId="0" borderId="10" xfId="44" applyNumberFormat="1" applyFont="1" applyFill="1" applyBorder="1" applyAlignment="1" applyProtection="1">
      <alignment horizontal="center" vertical="center" wrapText="1"/>
      <protection/>
    </xf>
    <xf numFmtId="0" fontId="91" fillId="0" borderId="10" xfId="57" applyFont="1" applyBorder="1" applyAlignment="1">
      <alignment horizontal="center" vertical="center" wrapText="1"/>
      <protection/>
    </xf>
    <xf numFmtId="0" fontId="46" fillId="0" borderId="10" xfId="57" applyFont="1" applyBorder="1" applyAlignment="1">
      <alignment horizontal="center" vertical="center" wrapText="1"/>
      <protection/>
    </xf>
    <xf numFmtId="9" fontId="16" fillId="0" borderId="10" xfId="57" applyNumberFormat="1" applyFont="1" applyBorder="1" applyAlignment="1">
      <alignment horizontal="center" vertical="center" wrapText="1"/>
      <protection/>
    </xf>
    <xf numFmtId="9" fontId="15" fillId="0" borderId="10" xfId="57" applyNumberFormat="1" applyFont="1" applyBorder="1" applyAlignment="1">
      <alignment horizontal="center" vertical="center" wrapText="1"/>
      <protection/>
    </xf>
    <xf numFmtId="3" fontId="16" fillId="0" borderId="10" xfId="47" applyNumberFormat="1" applyFont="1" applyBorder="1" applyAlignment="1">
      <alignment horizontal="center" vertical="center" wrapText="1"/>
    </xf>
    <xf numFmtId="9" fontId="16" fillId="0" borderId="10" xfId="66" applyFont="1" applyBorder="1" applyAlignment="1">
      <alignment horizontal="center" vertical="center" wrapText="1"/>
    </xf>
    <xf numFmtId="0" fontId="15" fillId="0" borderId="10" xfId="57" applyFont="1" applyBorder="1" applyAlignment="1">
      <alignment horizontal="left" vertical="center" wrapText="1"/>
      <protection/>
    </xf>
    <xf numFmtId="9" fontId="66" fillId="0" borderId="10" xfId="44" applyNumberFormat="1" applyFont="1" applyFill="1" applyBorder="1" applyAlignment="1" applyProtection="1">
      <alignment horizontal="center" vertical="center" wrapText="1"/>
      <protection/>
    </xf>
    <xf numFmtId="49" fontId="66" fillId="0" borderId="10" xfId="44" applyNumberFormat="1" applyFont="1" applyFill="1" applyBorder="1" applyAlignment="1" applyProtection="1">
      <alignment horizontal="center" vertical="center" wrapText="1"/>
      <protection/>
    </xf>
    <xf numFmtId="0" fontId="140" fillId="0" borderId="10" xfId="57" applyFont="1" applyBorder="1" applyAlignment="1">
      <alignment horizontal="center" vertical="center" wrapText="1"/>
      <protection/>
    </xf>
    <xf numFmtId="9" fontId="61" fillId="0" borderId="10" xfId="66" applyFont="1" applyFill="1" applyBorder="1" applyAlignment="1" applyProtection="1">
      <alignment horizontal="center" vertical="center" wrapText="1"/>
      <protection/>
    </xf>
    <xf numFmtId="9" fontId="47" fillId="0" borderId="10" xfId="66" applyFont="1" applyFill="1" applyBorder="1" applyAlignment="1" applyProtection="1">
      <alignment horizontal="center" vertical="center" wrapText="1"/>
      <protection/>
    </xf>
    <xf numFmtId="9" fontId="14" fillId="0" borderId="10" xfId="66" applyFont="1" applyFill="1" applyBorder="1" applyAlignment="1" applyProtection="1">
      <alignment horizontal="center" vertical="center" wrapText="1"/>
      <protection/>
    </xf>
    <xf numFmtId="0" fontId="4" fillId="0" borderId="10" xfId="57" applyFont="1" applyBorder="1" applyAlignment="1">
      <alignment horizontal="center" vertical="center" wrapText="1"/>
      <protection/>
    </xf>
    <xf numFmtId="0" fontId="66" fillId="38" borderId="10" xfId="57" applyFont="1" applyFill="1" applyBorder="1" applyAlignment="1">
      <alignment horizontal="center" vertical="center" wrapText="1"/>
      <protection/>
    </xf>
    <xf numFmtId="0" fontId="67" fillId="38" borderId="10" xfId="57" applyFont="1" applyFill="1" applyBorder="1" applyAlignment="1">
      <alignment horizontal="center"/>
      <protection/>
    </xf>
    <xf numFmtId="0" fontId="4" fillId="38" borderId="10" xfId="57" applyFont="1" applyFill="1" applyBorder="1" applyAlignment="1">
      <alignment horizontal="center"/>
      <protection/>
    </xf>
    <xf numFmtId="0" fontId="141" fillId="0" borderId="10" xfId="0" applyFont="1" applyBorder="1" applyAlignment="1">
      <alignment horizontal="justify" vertical="center" wrapText="1"/>
    </xf>
    <xf numFmtId="0" fontId="1" fillId="0" borderId="10" xfId="0" applyFont="1" applyBorder="1" applyAlignment="1">
      <alignment horizontal="left" vertical="center" wrapText="1"/>
    </xf>
    <xf numFmtId="0" fontId="0" fillId="0" borderId="10" xfId="0" applyBorder="1" applyAlignment="1">
      <alignment horizontal="left" vertical="center" wrapText="1"/>
    </xf>
    <xf numFmtId="0" fontId="5" fillId="0" borderId="10" xfId="0" applyFont="1" applyBorder="1" applyAlignment="1">
      <alignment horizontal="left" vertical="center" wrapText="1"/>
    </xf>
    <xf numFmtId="0" fontId="0" fillId="0" borderId="10" xfId="0" applyFont="1" applyBorder="1" applyAlignment="1">
      <alignment horizontal="left" vertical="center" wrapText="1"/>
    </xf>
    <xf numFmtId="0" fontId="16" fillId="49" borderId="10" xfId="57" applyFont="1" applyFill="1" applyBorder="1" applyAlignment="1">
      <alignment horizontal="left" vertical="top" wrapText="1"/>
      <protection/>
    </xf>
    <xf numFmtId="0" fontId="16" fillId="56" borderId="10" xfId="57" applyFont="1" applyFill="1" applyBorder="1" applyAlignment="1">
      <alignment horizontal="left" vertical="top" wrapText="1"/>
      <protection/>
    </xf>
    <xf numFmtId="0" fontId="15" fillId="49" borderId="10" xfId="57" applyFont="1" applyFill="1" applyBorder="1" applyAlignment="1">
      <alignment horizontal="left" vertical="top" wrapText="1" indent="2"/>
      <protection/>
    </xf>
    <xf numFmtId="0" fontId="16" fillId="49" borderId="10" xfId="57" applyFont="1" applyFill="1" applyBorder="1" applyAlignment="1">
      <alignment horizontal="left" vertical="top" wrapText="1" indent="2"/>
      <protection/>
    </xf>
    <xf numFmtId="0" fontId="16" fillId="0" borderId="12" xfId="0" applyFont="1" applyBorder="1" applyAlignment="1">
      <alignment wrapText="1"/>
    </xf>
    <xf numFmtId="0" fontId="16" fillId="0" borderId="14" xfId="0" applyFont="1" applyBorder="1" applyAlignment="1">
      <alignment wrapText="1"/>
    </xf>
    <xf numFmtId="0" fontId="16" fillId="0" borderId="11" xfId="0" applyFont="1" applyBorder="1" applyAlignment="1">
      <alignment wrapText="1"/>
    </xf>
    <xf numFmtId="0" fontId="16" fillId="0" borderId="50" xfId="0" applyFont="1" applyBorder="1" applyAlignment="1">
      <alignment wrapText="1"/>
    </xf>
    <xf numFmtId="0" fontId="16" fillId="0" borderId="30" xfId="0" applyFont="1" applyBorder="1" applyAlignment="1">
      <alignment wrapText="1"/>
    </xf>
    <xf numFmtId="0" fontId="16" fillId="37" borderId="18" xfId="0" applyFont="1" applyFill="1" applyBorder="1" applyAlignment="1">
      <alignment horizontal="center" vertical="center" textRotation="90" wrapText="1"/>
    </xf>
    <xf numFmtId="0" fontId="16" fillId="0" borderId="19" xfId="0" applyFont="1" applyBorder="1" applyAlignment="1">
      <alignment horizontal="center" vertical="center" textRotation="90" wrapText="1"/>
    </xf>
    <xf numFmtId="0" fontId="16" fillId="37" borderId="72" xfId="0" applyFont="1" applyFill="1" applyBorder="1" applyAlignment="1">
      <alignment horizontal="center" vertical="center" wrapText="1"/>
    </xf>
    <xf numFmtId="0" fontId="16" fillId="37" borderId="50" xfId="0" applyFont="1" applyFill="1" applyBorder="1" applyAlignment="1">
      <alignment horizontal="center" vertical="center" wrapText="1"/>
    </xf>
    <xf numFmtId="0" fontId="0" fillId="0" borderId="50" xfId="0" applyBorder="1" applyAlignment="1">
      <alignment wrapText="1"/>
    </xf>
    <xf numFmtId="0" fontId="0" fillId="0" borderId="30" xfId="0" applyBorder="1" applyAlignment="1">
      <alignment wrapText="1"/>
    </xf>
    <xf numFmtId="0" fontId="16" fillId="37" borderId="49" xfId="0" applyFont="1" applyFill="1" applyBorder="1" applyAlignment="1">
      <alignment horizontal="center" vertical="center" textRotation="90" wrapText="1"/>
    </xf>
    <xf numFmtId="0" fontId="16" fillId="0" borderId="20" xfId="0" applyFont="1" applyBorder="1" applyAlignment="1">
      <alignment horizontal="center" vertical="center" textRotation="90" wrapText="1"/>
    </xf>
    <xf numFmtId="0" fontId="16" fillId="37" borderId="73" xfId="0" applyFont="1" applyFill="1" applyBorder="1" applyAlignment="1">
      <alignment horizontal="center" vertical="center" wrapText="1"/>
    </xf>
    <xf numFmtId="0" fontId="16" fillId="37" borderId="54" xfId="0" applyFont="1" applyFill="1" applyBorder="1" applyAlignment="1">
      <alignment horizontal="center" vertical="center" wrapText="1"/>
    </xf>
    <xf numFmtId="0" fontId="0" fillId="0" borderId="51" xfId="0" applyBorder="1" applyAlignment="1">
      <alignment horizontal="center" vertical="center" wrapText="1"/>
    </xf>
    <xf numFmtId="0" fontId="16" fillId="37" borderId="64"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27" xfId="0" applyBorder="1" applyAlignment="1">
      <alignment horizontal="center" vertical="center" wrapText="1"/>
    </xf>
    <xf numFmtId="0" fontId="16" fillId="37" borderId="36" xfId="0" applyFont="1" applyFill="1" applyBorder="1" applyAlignment="1">
      <alignment horizontal="left" vertical="top" wrapText="1"/>
    </xf>
    <xf numFmtId="0" fontId="16" fillId="37" borderId="0" xfId="0" applyFont="1" applyFill="1" applyBorder="1" applyAlignment="1">
      <alignment horizontal="left" vertical="top" wrapText="1"/>
    </xf>
    <xf numFmtId="0" fontId="0" fillId="0" borderId="38" xfId="0" applyBorder="1" applyAlignment="1">
      <alignment horizontal="left" vertical="top" wrapText="1"/>
    </xf>
    <xf numFmtId="0" fontId="16" fillId="37" borderId="56" xfId="0" applyFont="1" applyFill="1" applyBorder="1" applyAlignment="1">
      <alignment horizontal="left" vertical="top" wrapText="1"/>
    </xf>
    <xf numFmtId="0" fontId="16" fillId="37" borderId="57" xfId="0" applyFont="1" applyFill="1" applyBorder="1" applyAlignment="1">
      <alignment horizontal="left" vertical="top" wrapText="1"/>
    </xf>
    <xf numFmtId="0" fontId="0" fillId="0" borderId="32" xfId="0" applyBorder="1" applyAlignment="1">
      <alignment horizontal="left" vertical="top" wrapText="1"/>
    </xf>
    <xf numFmtId="0" fontId="142" fillId="43" borderId="36" xfId="0" applyFont="1" applyFill="1" applyBorder="1" applyAlignment="1">
      <alignment wrapText="1"/>
    </xf>
    <xf numFmtId="0" fontId="142" fillId="43" borderId="0" xfId="0" applyFont="1" applyFill="1" applyBorder="1" applyAlignment="1">
      <alignment wrapText="1"/>
    </xf>
    <xf numFmtId="0" fontId="143" fillId="43" borderId="0" xfId="0" applyFont="1" applyFill="1" applyAlignment="1">
      <alignment wrapText="1"/>
    </xf>
    <xf numFmtId="0" fontId="16" fillId="0" borderId="21" xfId="0" applyFont="1" applyBorder="1" applyAlignment="1">
      <alignment wrapText="1"/>
    </xf>
    <xf numFmtId="0" fontId="0" fillId="0" borderId="54" xfId="0" applyBorder="1" applyAlignment="1">
      <alignment wrapText="1"/>
    </xf>
    <xf numFmtId="0" fontId="0" fillId="0" borderId="51" xfId="0" applyBorder="1" applyAlignment="1">
      <alignment wrapText="1"/>
    </xf>
    <xf numFmtId="0" fontId="16" fillId="37" borderId="16" xfId="0" applyFont="1" applyFill="1" applyBorder="1" applyAlignment="1">
      <alignment horizontal="left" vertical="top" wrapText="1"/>
    </xf>
    <xf numFmtId="0" fontId="16" fillId="37" borderId="68" xfId="0" applyFont="1" applyFill="1" applyBorder="1" applyAlignment="1">
      <alignment horizontal="left" vertical="top" wrapText="1"/>
    </xf>
    <xf numFmtId="0" fontId="0" fillId="0" borderId="69" xfId="0" applyBorder="1" applyAlignment="1">
      <alignment horizontal="left" vertical="top" wrapText="1"/>
    </xf>
    <xf numFmtId="0" fontId="16" fillId="37" borderId="70" xfId="0" applyFont="1" applyFill="1" applyBorder="1" applyAlignment="1">
      <alignment horizontal="center" vertical="center" wrapText="1"/>
    </xf>
    <xf numFmtId="0" fontId="16" fillId="37" borderId="75" xfId="0" applyFont="1" applyFill="1" applyBorder="1" applyAlignment="1">
      <alignment horizontal="center" vertical="center" wrapText="1"/>
    </xf>
    <xf numFmtId="0" fontId="0" fillId="0" borderId="29" xfId="0" applyBorder="1" applyAlignment="1">
      <alignment horizontal="center" vertical="center" wrapText="1"/>
    </xf>
    <xf numFmtId="0" fontId="142" fillId="43" borderId="10" xfId="57" applyFont="1" applyFill="1" applyBorder="1" applyAlignment="1">
      <alignment horizontal="left" vertical="center" wrapText="1"/>
      <protection/>
    </xf>
    <xf numFmtId="0" fontId="144" fillId="43" borderId="10" xfId="57" applyFont="1" applyFill="1" applyBorder="1" applyAlignment="1">
      <alignment/>
      <protection/>
    </xf>
    <xf numFmtId="0" fontId="27" fillId="37" borderId="10" xfId="57" applyFont="1" applyFill="1" applyBorder="1" applyAlignment="1">
      <alignment horizontal="center" vertical="center" wrapText="1"/>
      <protection/>
    </xf>
    <xf numFmtId="0" fontId="24" fillId="37" borderId="10" xfId="57" applyFont="1" applyFill="1" applyBorder="1" applyAlignment="1">
      <alignment horizontal="center" vertical="center" wrapText="1"/>
      <protection/>
    </xf>
    <xf numFmtId="0" fontId="18" fillId="0" borderId="10" xfId="57" applyFont="1" applyBorder="1" applyAlignment="1">
      <alignment horizontal="center" vertical="center" wrapText="1"/>
      <protection/>
    </xf>
    <xf numFmtId="0" fontId="27" fillId="34" borderId="11" xfId="57" applyFont="1" applyFill="1" applyBorder="1" applyAlignment="1">
      <alignment horizontal="center" vertical="center" wrapText="1"/>
      <protection/>
    </xf>
    <xf numFmtId="0" fontId="27" fillId="34" borderId="17" xfId="57" applyFont="1" applyFill="1" applyBorder="1" applyAlignment="1">
      <alignment horizontal="center" vertical="center" wrapText="1"/>
      <protection/>
    </xf>
    <xf numFmtId="0" fontId="24" fillId="0" borderId="70" xfId="57" applyFont="1" applyBorder="1" applyAlignment="1">
      <alignment horizontal="center" vertical="center" wrapText="1"/>
      <protection/>
    </xf>
    <xf numFmtId="0" fontId="24" fillId="0" borderId="75" xfId="57" applyFont="1" applyBorder="1" applyAlignment="1">
      <alignment horizontal="center" vertical="center" wrapText="1"/>
      <protection/>
    </xf>
    <xf numFmtId="0" fontId="24" fillId="0" borderId="29" xfId="57" applyFont="1" applyBorder="1" applyAlignment="1">
      <alignment horizontal="center" vertical="center" wrapText="1"/>
      <protection/>
    </xf>
    <xf numFmtId="0" fontId="24" fillId="0" borderId="72" xfId="57" applyFont="1" applyBorder="1" applyAlignment="1">
      <alignment horizontal="center" vertical="center"/>
      <protection/>
    </xf>
    <xf numFmtId="0" fontId="18" fillId="0" borderId="50" xfId="57" applyFont="1" applyBorder="1" applyAlignment="1">
      <alignment horizontal="center" vertical="center"/>
      <protection/>
    </xf>
    <xf numFmtId="0" fontId="18" fillId="0" borderId="30" xfId="57" applyFont="1" applyBorder="1" applyAlignment="1">
      <alignment horizontal="center" vertical="center"/>
      <protection/>
    </xf>
    <xf numFmtId="0" fontId="24" fillId="0" borderId="45" xfId="57" applyFont="1" applyBorder="1" applyAlignment="1">
      <alignment horizontal="center" vertical="center" wrapText="1"/>
      <protection/>
    </xf>
    <xf numFmtId="0" fontId="11" fillId="0" borderId="45" xfId="57" applyFont="1" applyBorder="1" applyAlignment="1">
      <alignment horizontal="center" vertical="center" wrapText="1"/>
      <protection/>
    </xf>
    <xf numFmtId="0" fontId="11" fillId="0" borderId="27" xfId="57" applyFont="1" applyBorder="1" applyAlignment="1">
      <alignment horizontal="center" vertical="center" wrapText="1"/>
      <protection/>
    </xf>
    <xf numFmtId="0" fontId="18" fillId="0" borderId="13" xfId="57" applyFont="1" applyBorder="1" applyAlignment="1">
      <alignment horizontal="center" vertical="center" wrapText="1"/>
      <protection/>
    </xf>
    <xf numFmtId="0" fontId="18" fillId="37" borderId="12" xfId="57" applyFont="1" applyFill="1" applyBorder="1" applyAlignment="1">
      <alignment horizontal="center" vertical="center"/>
      <protection/>
    </xf>
    <xf numFmtId="0" fontId="18" fillId="37" borderId="10" xfId="57" applyFont="1" applyFill="1" applyBorder="1" applyAlignment="1">
      <alignment horizontal="center"/>
      <protection/>
    </xf>
    <xf numFmtId="0" fontId="18" fillId="37" borderId="13" xfId="57" applyFont="1" applyFill="1" applyBorder="1" applyAlignment="1">
      <alignment horizontal="center"/>
      <protection/>
    </xf>
    <xf numFmtId="0" fontId="16" fillId="0" borderId="23" xfId="57" applyFont="1" applyBorder="1" applyAlignment="1">
      <alignment vertical="center"/>
      <protection/>
    </xf>
    <xf numFmtId="0" fontId="7" fillId="0" borderId="17" xfId="57" applyFont="1" applyBorder="1" applyAlignment="1">
      <alignment/>
      <protection/>
    </xf>
    <xf numFmtId="0" fontId="7" fillId="0" borderId="26" xfId="57" applyFont="1" applyBorder="1" applyAlignment="1">
      <alignment/>
      <protection/>
    </xf>
    <xf numFmtId="0" fontId="18" fillId="0" borderId="23" xfId="57" applyFont="1" applyBorder="1" applyAlignment="1">
      <alignment vertical="center"/>
      <protection/>
    </xf>
    <xf numFmtId="0" fontId="0" fillId="0" borderId="17" xfId="57" applyBorder="1" applyAlignment="1">
      <alignment/>
      <protection/>
    </xf>
    <xf numFmtId="0" fontId="0" fillId="0" borderId="26" xfId="57" applyBorder="1" applyAlignment="1">
      <alignment/>
      <protection/>
    </xf>
    <xf numFmtId="0" fontId="11" fillId="0" borderId="45" xfId="57" applyFont="1" applyFill="1" applyBorder="1" applyAlignment="1">
      <alignment horizontal="center" vertical="center" wrapText="1"/>
      <protection/>
    </xf>
    <xf numFmtId="0" fontId="18" fillId="0" borderId="10" xfId="57" applyFont="1" applyFill="1" applyBorder="1" applyAlignment="1">
      <alignment horizontal="center" vertical="center" wrapText="1"/>
      <protection/>
    </xf>
    <xf numFmtId="0" fontId="27" fillId="37" borderId="56" xfId="57" applyFont="1" applyFill="1" applyBorder="1" applyAlignment="1">
      <alignment wrapText="1"/>
      <protection/>
    </xf>
    <xf numFmtId="0" fontId="18" fillId="0" borderId="57" xfId="57" applyFont="1" applyBorder="1" applyAlignment="1">
      <alignment wrapText="1"/>
      <protection/>
    </xf>
    <xf numFmtId="0" fontId="18" fillId="0" borderId="32" xfId="57" applyFont="1" applyBorder="1" applyAlignment="1">
      <alignment wrapText="1"/>
      <protection/>
    </xf>
    <xf numFmtId="0" fontId="18" fillId="37" borderId="14" xfId="57" applyFont="1" applyFill="1" applyBorder="1" applyAlignment="1">
      <alignment horizontal="center" vertical="center"/>
      <protection/>
    </xf>
    <xf numFmtId="0" fontId="27" fillId="37" borderId="36" xfId="57" applyFont="1" applyFill="1" applyBorder="1" applyAlignment="1">
      <alignment/>
      <protection/>
    </xf>
    <xf numFmtId="0" fontId="18" fillId="0" borderId="68" xfId="57" applyFont="1" applyBorder="1" applyAlignment="1">
      <alignment/>
      <protection/>
    </xf>
    <xf numFmtId="0" fontId="18" fillId="0" borderId="69" xfId="57" applyFont="1" applyBorder="1" applyAlignment="1">
      <alignment/>
      <protection/>
    </xf>
    <xf numFmtId="0" fontId="27" fillId="37" borderId="36" xfId="57" applyFont="1" applyFill="1" applyBorder="1" applyAlignment="1">
      <alignment wrapText="1"/>
      <protection/>
    </xf>
    <xf numFmtId="0" fontId="18" fillId="0" borderId="0" xfId="57" applyFont="1" applyBorder="1" applyAlignment="1">
      <alignment wrapText="1"/>
      <protection/>
    </xf>
    <xf numFmtId="0" fontId="18" fillId="0" borderId="38" xfId="57" applyFont="1" applyBorder="1" applyAlignment="1">
      <alignment wrapText="1"/>
      <protection/>
    </xf>
    <xf numFmtId="0" fontId="18" fillId="0" borderId="0" xfId="57" applyFont="1" applyBorder="1" applyAlignment="1">
      <alignment/>
      <protection/>
    </xf>
    <xf numFmtId="0" fontId="18" fillId="0" borderId="38" xfId="57" applyFont="1" applyBorder="1" applyAlignment="1">
      <alignment/>
      <protection/>
    </xf>
    <xf numFmtId="0" fontId="5" fillId="42" borderId="62"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122" fillId="41" borderId="67" xfId="0" applyFont="1" applyFill="1" applyBorder="1" applyAlignment="1">
      <alignment horizontal="center" vertical="center" wrapText="1"/>
    </xf>
    <xf numFmtId="0" fontId="122" fillId="41" borderId="39" xfId="0" applyFont="1" applyFill="1" applyBorder="1" applyAlignment="1">
      <alignment horizontal="center" vertical="center" wrapText="1"/>
    </xf>
    <xf numFmtId="0" fontId="122" fillId="41" borderId="34" xfId="0" applyFont="1" applyFill="1" applyBorder="1" applyAlignment="1">
      <alignment horizontal="center" vertical="center" wrapText="1"/>
    </xf>
    <xf numFmtId="0" fontId="0" fillId="0" borderId="18" xfId="0" applyFont="1" applyBorder="1" applyAlignment="1">
      <alignment horizontal="left" vertical="center" wrapText="1"/>
    </xf>
    <xf numFmtId="0" fontId="0" fillId="0" borderId="48" xfId="0" applyFont="1" applyBorder="1" applyAlignment="1">
      <alignment horizontal="left" vertical="center" wrapText="1"/>
    </xf>
    <xf numFmtId="0" fontId="0" fillId="0" borderId="19" xfId="0" applyFont="1" applyBorder="1" applyAlignment="1">
      <alignment horizontal="left" vertical="center" wrapText="1"/>
    </xf>
    <xf numFmtId="0" fontId="0" fillId="0" borderId="18" xfId="0" applyBorder="1" applyAlignment="1">
      <alignment horizontal="left" vertical="center"/>
    </xf>
    <xf numFmtId="0" fontId="0" fillId="0" borderId="48" xfId="0" applyBorder="1" applyAlignment="1">
      <alignment horizontal="left" vertical="center"/>
    </xf>
    <xf numFmtId="0" fontId="0" fillId="0" borderId="19" xfId="0" applyBorder="1" applyAlignment="1">
      <alignment horizontal="left" vertical="center"/>
    </xf>
    <xf numFmtId="0" fontId="7" fillId="0" borderId="56" xfId="0" applyFont="1" applyBorder="1" applyAlignment="1">
      <alignment vertical="top" wrapText="1"/>
    </xf>
    <xf numFmtId="0" fontId="7" fillId="0" borderId="57" xfId="0" applyFont="1" applyBorder="1" applyAlignment="1">
      <alignment vertical="top" wrapText="1"/>
    </xf>
    <xf numFmtId="0" fontId="7" fillId="0" borderId="32" xfId="0" applyFont="1" applyBorder="1" applyAlignment="1">
      <alignment vertical="top" wrapText="1"/>
    </xf>
    <xf numFmtId="0" fontId="122" fillId="41" borderId="35" xfId="0" applyFont="1" applyFill="1" applyBorder="1" applyAlignment="1">
      <alignment horizontal="center" vertical="center" wrapText="1"/>
    </xf>
    <xf numFmtId="0" fontId="122" fillId="41" borderId="33" xfId="0" applyFont="1" applyFill="1" applyBorder="1" applyAlignment="1">
      <alignment horizontal="center" vertical="center" wrapText="1"/>
    </xf>
    <xf numFmtId="0" fontId="7" fillId="0" borderId="16" xfId="0" applyFont="1" applyBorder="1" applyAlignment="1">
      <alignment horizontal="justify" vertical="top" wrapText="1"/>
    </xf>
    <xf numFmtId="0" fontId="7" fillId="0" borderId="68" xfId="0" applyFont="1" applyBorder="1" applyAlignment="1">
      <alignment horizontal="justify" vertical="top" wrapText="1"/>
    </xf>
    <xf numFmtId="0" fontId="7" fillId="0" borderId="69" xfId="0" applyFont="1" applyBorder="1" applyAlignment="1">
      <alignment horizontal="justify" vertical="top" wrapText="1"/>
    </xf>
    <xf numFmtId="0" fontId="122" fillId="41" borderId="37" xfId="0" applyFont="1" applyFill="1" applyBorder="1" applyAlignment="1">
      <alignment horizontal="center" vertical="center" wrapText="1"/>
    </xf>
    <xf numFmtId="0" fontId="7" fillId="0" borderId="16" xfId="0" applyFont="1" applyBorder="1" applyAlignment="1">
      <alignment horizontal="justify" vertical="center" wrapText="1"/>
    </xf>
    <xf numFmtId="0" fontId="7" fillId="0" borderId="68" xfId="0" applyFont="1" applyBorder="1" applyAlignment="1">
      <alignment horizontal="justify" vertical="center" wrapText="1"/>
    </xf>
    <xf numFmtId="0" fontId="7" fillId="0" borderId="69" xfId="0" applyFont="1" applyBorder="1" applyAlignment="1">
      <alignment horizontal="justify" vertical="center" wrapText="1"/>
    </xf>
    <xf numFmtId="0" fontId="7" fillId="0" borderId="56" xfId="0" applyFont="1" applyBorder="1" applyAlignment="1">
      <alignment horizontal="justify" vertical="center" wrapText="1"/>
    </xf>
    <xf numFmtId="0" fontId="7" fillId="0" borderId="57" xfId="0" applyFont="1" applyBorder="1" applyAlignment="1">
      <alignment horizontal="justify" vertical="center" wrapText="1"/>
    </xf>
    <xf numFmtId="0" fontId="7" fillId="0" borderId="32" xfId="0" applyFont="1" applyBorder="1" applyAlignment="1">
      <alignment horizontal="justify" vertical="center" wrapText="1"/>
    </xf>
    <xf numFmtId="0" fontId="145" fillId="43" borderId="12" xfId="0" applyFont="1" applyFill="1" applyBorder="1" applyAlignment="1">
      <alignment horizontal="center" wrapText="1"/>
    </xf>
    <xf numFmtId="0" fontId="145" fillId="43" borderId="10" xfId="0" applyFont="1" applyFill="1" applyBorder="1" applyAlignment="1">
      <alignment horizontal="center" wrapText="1"/>
    </xf>
    <xf numFmtId="0" fontId="145" fillId="43" borderId="18" xfId="0" applyFont="1" applyFill="1" applyBorder="1" applyAlignment="1">
      <alignment horizontal="center" wrapText="1"/>
    </xf>
    <xf numFmtId="0" fontId="145" fillId="43" borderId="13" xfId="0" applyFont="1" applyFill="1" applyBorder="1" applyAlignment="1">
      <alignment horizontal="center" wrapText="1"/>
    </xf>
    <xf numFmtId="0" fontId="5" fillId="38" borderId="16" xfId="0" applyFont="1" applyFill="1" applyBorder="1" applyAlignment="1">
      <alignment vertical="center" wrapText="1"/>
    </xf>
    <xf numFmtId="0" fontId="0" fillId="38" borderId="68" xfId="0" applyFill="1" applyBorder="1" applyAlignment="1">
      <alignment vertical="center"/>
    </xf>
    <xf numFmtId="0" fontId="0" fillId="38" borderId="69" xfId="0" applyFill="1" applyBorder="1" applyAlignment="1">
      <alignment vertical="center"/>
    </xf>
    <xf numFmtId="0" fontId="5" fillId="38" borderId="56" xfId="0" applyFont="1" applyFill="1" applyBorder="1" applyAlignment="1">
      <alignment vertical="center" wrapText="1"/>
    </xf>
    <xf numFmtId="0" fontId="0" fillId="38" borderId="57" xfId="0" applyFill="1" applyBorder="1" applyAlignment="1">
      <alignment vertical="center"/>
    </xf>
    <xf numFmtId="0" fontId="0" fillId="38" borderId="32" xfId="0" applyFill="1" applyBorder="1" applyAlignment="1">
      <alignment vertical="center"/>
    </xf>
    <xf numFmtId="0" fontId="5" fillId="38" borderId="36" xfId="0" applyFont="1" applyFill="1" applyBorder="1" applyAlignment="1">
      <alignment vertical="center"/>
    </xf>
    <xf numFmtId="0" fontId="0" fillId="38" borderId="0" xfId="0" applyFill="1" applyBorder="1" applyAlignment="1">
      <alignment vertical="center"/>
    </xf>
    <xf numFmtId="0" fontId="0" fillId="38" borderId="38" xfId="0" applyFill="1" applyBorder="1" applyAlignment="1">
      <alignment vertical="center"/>
    </xf>
    <xf numFmtId="0" fontId="4" fillId="39" borderId="10" xfId="57" applyFont="1" applyFill="1" applyBorder="1" applyAlignment="1">
      <alignment vertical="center" wrapText="1"/>
      <protection/>
    </xf>
    <xf numFmtId="0" fontId="0" fillId="0" borderId="10" xfId="57" applyBorder="1" applyAlignment="1">
      <alignment wrapText="1"/>
      <protection/>
    </xf>
    <xf numFmtId="0" fontId="125" fillId="43" borderId="36" xfId="57" applyFont="1" applyFill="1" applyBorder="1" applyAlignment="1">
      <alignment vertical="top" wrapText="1"/>
      <protection/>
    </xf>
    <xf numFmtId="0" fontId="125" fillId="43" borderId="0" xfId="57" applyFont="1" applyFill="1" applyBorder="1" applyAlignment="1">
      <alignment vertical="top" wrapText="1"/>
      <protection/>
    </xf>
    <xf numFmtId="0" fontId="0" fillId="0" borderId="0" xfId="57" applyAlignment="1">
      <alignment vertical="top" wrapText="1"/>
      <protection/>
    </xf>
    <xf numFmtId="0" fontId="0" fillId="0" borderId="0" xfId="57" applyFont="1" applyFill="1" applyAlignment="1">
      <alignment horizontal="justify" vertical="top" wrapText="1"/>
      <protection/>
    </xf>
    <xf numFmtId="0" fontId="0" fillId="0" borderId="0" xfId="57" applyAlignment="1">
      <alignment horizontal="justify" vertical="top" wrapText="1"/>
      <protection/>
    </xf>
    <xf numFmtId="0" fontId="124" fillId="43" borderId="67" xfId="57" applyFont="1" applyFill="1" applyBorder="1" applyAlignment="1">
      <alignment vertical="center" wrapText="1"/>
      <protection/>
    </xf>
    <xf numFmtId="0" fontId="124" fillId="43" borderId="39" xfId="57" applyFont="1" applyFill="1" applyBorder="1" applyAlignment="1">
      <alignment vertical="center" wrapText="1"/>
      <protection/>
    </xf>
    <xf numFmtId="0" fontId="124" fillId="43" borderId="34" xfId="57" applyFont="1" applyFill="1" applyBorder="1" applyAlignment="1">
      <alignment vertical="center" wrapText="1"/>
      <protection/>
    </xf>
    <xf numFmtId="0" fontId="6" fillId="44" borderId="16" xfId="57" applyFont="1" applyFill="1" applyBorder="1" applyAlignment="1">
      <alignment horizontal="center" vertical="center" wrapText="1"/>
      <protection/>
    </xf>
    <xf numFmtId="0" fontId="6" fillId="44" borderId="69" xfId="57" applyFont="1" applyFill="1" applyBorder="1" applyAlignment="1">
      <alignment horizontal="center" vertical="center" wrapText="1"/>
      <protection/>
    </xf>
    <xf numFmtId="0" fontId="6" fillId="44" borderId="56" xfId="57" applyFont="1" applyFill="1" applyBorder="1" applyAlignment="1">
      <alignment horizontal="center" vertical="center" wrapText="1"/>
      <protection/>
    </xf>
    <xf numFmtId="0" fontId="6" fillId="44" borderId="32" xfId="57" applyFont="1" applyFill="1" applyBorder="1" applyAlignment="1">
      <alignment horizontal="center" vertical="center" wrapText="1"/>
      <protection/>
    </xf>
    <xf numFmtId="0" fontId="6" fillId="44" borderId="37" xfId="57" applyFont="1" applyFill="1" applyBorder="1" applyAlignment="1">
      <alignment horizontal="center" vertical="center" wrapText="1"/>
      <protection/>
    </xf>
    <xf numFmtId="0" fontId="6" fillId="44" borderId="33" xfId="57" applyFont="1" applyFill="1" applyBorder="1" applyAlignment="1">
      <alignment horizontal="center" vertical="center" wrapText="1"/>
      <protection/>
    </xf>
    <xf numFmtId="0" fontId="7" fillId="0" borderId="68" xfId="57" applyFont="1" applyBorder="1" applyAlignment="1">
      <alignment vertical="center" wrapText="1"/>
      <protection/>
    </xf>
    <xf numFmtId="0" fontId="7" fillId="0" borderId="0" xfId="57" applyFont="1" applyFill="1" applyBorder="1" applyAlignment="1">
      <alignment vertical="top" wrapText="1"/>
      <protection/>
    </xf>
    <xf numFmtId="0" fontId="0" fillId="0" borderId="0" xfId="0" applyFont="1" applyAlignment="1">
      <alignment/>
    </xf>
    <xf numFmtId="0" fontId="0" fillId="0" borderId="0" xfId="0" applyAlignment="1">
      <alignment/>
    </xf>
    <xf numFmtId="0" fontId="7" fillId="0" borderId="67" xfId="0" applyFont="1" applyBorder="1" applyAlignment="1">
      <alignment horizontal="justify" vertical="center" wrapText="1"/>
    </xf>
    <xf numFmtId="0" fontId="7" fillId="0" borderId="39" xfId="0" applyFont="1" applyBorder="1" applyAlignment="1">
      <alignment horizontal="justify" vertical="center" wrapText="1"/>
    </xf>
    <xf numFmtId="0" fontId="7" fillId="0" borderId="34" xfId="0" applyFont="1" applyBorder="1" applyAlignment="1">
      <alignment horizontal="justify" vertical="center" wrapText="1"/>
    </xf>
    <xf numFmtId="0" fontId="7" fillId="0" borderId="56" xfId="0" applyFont="1" applyBorder="1" applyAlignment="1">
      <alignment/>
    </xf>
    <xf numFmtId="0" fontId="7" fillId="0" borderId="57" xfId="0" applyFont="1" applyBorder="1" applyAlignment="1">
      <alignment/>
    </xf>
    <xf numFmtId="0" fontId="7" fillId="0" borderId="32" xfId="0" applyFont="1" applyBorder="1" applyAlignment="1">
      <alignment/>
    </xf>
    <xf numFmtId="0" fontId="7" fillId="0" borderId="0" xfId="0" applyFont="1" applyAlignment="1">
      <alignment wrapText="1"/>
    </xf>
    <xf numFmtId="0" fontId="0" fillId="0" borderId="39" xfId="0" applyBorder="1" applyAlignment="1">
      <alignment horizontal="center" vertical="center" wrapText="1"/>
    </xf>
    <xf numFmtId="0" fontId="0" fillId="0" borderId="34" xfId="0" applyBorder="1" applyAlignment="1">
      <alignment horizontal="center" vertical="center" wrapText="1"/>
    </xf>
    <xf numFmtId="0" fontId="6" fillId="0" borderId="67" xfId="0" applyFont="1" applyBorder="1" applyAlignment="1">
      <alignment vertical="center" wrapText="1"/>
    </xf>
    <xf numFmtId="0" fontId="6" fillId="0" borderId="39" xfId="0" applyFont="1" applyBorder="1" applyAlignment="1">
      <alignment vertical="center" wrapText="1"/>
    </xf>
    <xf numFmtId="0" fontId="6" fillId="0" borderId="34" xfId="0" applyFont="1" applyBorder="1" applyAlignment="1">
      <alignment vertical="center" wrapText="1"/>
    </xf>
    <xf numFmtId="0" fontId="7" fillId="0" borderId="0" xfId="0" applyFont="1" applyAlignment="1">
      <alignment/>
    </xf>
    <xf numFmtId="0" fontId="42" fillId="0" borderId="0" xfId="0" applyFont="1" applyFill="1" applyBorder="1" applyAlignment="1">
      <alignment vertical="center" wrapText="1"/>
    </xf>
    <xf numFmtId="0" fontId="7" fillId="0" borderId="0" xfId="0" applyFont="1" applyFill="1" applyBorder="1" applyAlignment="1">
      <alignment vertical="center" wrapText="1"/>
    </xf>
    <xf numFmtId="0" fontId="15" fillId="34" borderId="0" xfId="0" applyFont="1" applyFill="1" applyAlignment="1">
      <alignment/>
    </xf>
    <xf numFmtId="0" fontId="15" fillId="34" borderId="0" xfId="0" applyFont="1" applyFill="1" applyAlignment="1">
      <alignment vertical="top" wrapText="1"/>
    </xf>
    <xf numFmtId="0" fontId="16" fillId="0" borderId="18" xfId="0" applyNumberFormat="1" applyFont="1" applyFill="1" applyBorder="1" applyAlignment="1">
      <alignment horizontal="left" vertical="top" wrapText="1"/>
    </xf>
    <xf numFmtId="0" fontId="16" fillId="0" borderId="19" xfId="0" applyNumberFormat="1" applyFont="1" applyFill="1" applyBorder="1" applyAlignment="1">
      <alignment horizontal="left" vertical="top" wrapText="1"/>
    </xf>
    <xf numFmtId="0" fontId="15" fillId="0" borderId="10" xfId="0" applyFont="1" applyFill="1" applyBorder="1" applyAlignment="1">
      <alignment horizontal="left" vertical="top" wrapText="1"/>
    </xf>
    <xf numFmtId="0" fontId="22" fillId="0" borderId="55" xfId="0" applyFont="1" applyBorder="1" applyAlignment="1">
      <alignment horizontal="left" vertical="top"/>
    </xf>
    <xf numFmtId="0" fontId="15" fillId="34" borderId="0" xfId="0" applyFont="1" applyFill="1" applyAlignment="1">
      <alignment horizontal="left" vertical="top"/>
    </xf>
    <xf numFmtId="0" fontId="16" fillId="0" borderId="48" xfId="0" applyNumberFormat="1" applyFont="1" applyFill="1" applyBorder="1" applyAlignment="1">
      <alignment horizontal="left" vertical="top" wrapText="1"/>
    </xf>
    <xf numFmtId="0" fontId="15" fillId="0" borderId="18" xfId="0" applyFont="1" applyFill="1" applyBorder="1" applyAlignment="1">
      <alignment horizontal="left" vertical="top" wrapText="1"/>
    </xf>
    <xf numFmtId="0" fontId="15" fillId="0" borderId="48" xfId="0" applyFont="1" applyFill="1" applyBorder="1" applyAlignment="1">
      <alignment horizontal="left" vertical="top" wrapText="1"/>
    </xf>
    <xf numFmtId="0" fontId="15" fillId="0" borderId="19" xfId="0" applyFont="1" applyFill="1" applyBorder="1" applyAlignment="1">
      <alignment horizontal="left" vertical="top" wrapText="1"/>
    </xf>
    <xf numFmtId="0" fontId="16" fillId="37" borderId="18" xfId="0" applyFont="1" applyFill="1" applyBorder="1" applyAlignment="1">
      <alignment horizontal="left" vertical="top" wrapText="1"/>
    </xf>
    <xf numFmtId="0" fontId="16" fillId="37" borderId="48" xfId="0" applyFont="1" applyFill="1" applyBorder="1" applyAlignment="1">
      <alignment horizontal="left" vertical="top" wrapText="1"/>
    </xf>
    <xf numFmtId="0" fontId="16" fillId="37" borderId="10" xfId="0" applyFont="1" applyFill="1" applyBorder="1" applyAlignment="1">
      <alignment horizontal="left" vertical="top" wrapText="1"/>
    </xf>
    <xf numFmtId="0" fontId="16" fillId="0" borderId="10" xfId="0" applyNumberFormat="1" applyFont="1" applyFill="1" applyBorder="1" applyAlignment="1">
      <alignment horizontal="left" vertical="top" wrapText="1"/>
    </xf>
    <xf numFmtId="0" fontId="11" fillId="33" borderId="14" xfId="0" applyFont="1" applyFill="1" applyBorder="1" applyAlignment="1">
      <alignment horizontal="center" vertical="top"/>
    </xf>
    <xf numFmtId="0" fontId="11" fillId="33" borderId="29" xfId="0" applyFont="1" applyFill="1" applyBorder="1" applyAlignment="1">
      <alignment horizontal="center" vertical="top"/>
    </xf>
    <xf numFmtId="0" fontId="11" fillId="33" borderId="15" xfId="0" applyFont="1" applyFill="1" applyBorder="1" applyAlignment="1">
      <alignment horizontal="center" vertical="top"/>
    </xf>
    <xf numFmtId="0" fontId="11" fillId="33" borderId="52" xfId="0" applyFont="1" applyFill="1" applyBorder="1" applyAlignment="1">
      <alignment horizontal="center" vertical="top"/>
    </xf>
    <xf numFmtId="0" fontId="16" fillId="0" borderId="76" xfId="0" applyNumberFormat="1" applyFont="1" applyFill="1" applyBorder="1" applyAlignment="1">
      <alignment horizontal="left" vertical="top" wrapText="1"/>
    </xf>
    <xf numFmtId="0" fontId="16" fillId="37" borderId="18" xfId="0" applyFont="1" applyFill="1" applyBorder="1" applyAlignment="1">
      <alignment horizontal="center" vertical="top" wrapText="1"/>
    </xf>
    <xf numFmtId="0" fontId="16" fillId="37" borderId="48" xfId="0" applyFont="1" applyFill="1" applyBorder="1" applyAlignment="1">
      <alignment horizontal="center" vertical="top" wrapText="1"/>
    </xf>
    <xf numFmtId="0" fontId="13" fillId="33" borderId="60" xfId="0" applyFont="1" applyFill="1" applyBorder="1" applyAlignment="1">
      <alignment horizontal="center" vertical="center"/>
    </xf>
    <xf numFmtId="0" fontId="13" fillId="33" borderId="61" xfId="0" applyFont="1" applyFill="1" applyBorder="1" applyAlignment="1">
      <alignment horizontal="center" vertical="center"/>
    </xf>
    <xf numFmtId="0" fontId="13" fillId="33" borderId="36" xfId="0" applyFont="1" applyFill="1" applyBorder="1" applyAlignment="1">
      <alignment horizontal="center" vertical="center"/>
    </xf>
    <xf numFmtId="0" fontId="13" fillId="33" borderId="38" xfId="0" applyFont="1" applyFill="1" applyBorder="1" applyAlignment="1">
      <alignment horizontal="center" vertical="center"/>
    </xf>
    <xf numFmtId="0" fontId="13" fillId="33" borderId="56" xfId="0" applyFont="1" applyFill="1" applyBorder="1" applyAlignment="1">
      <alignment horizontal="center" vertical="center"/>
    </xf>
    <xf numFmtId="0" fontId="13" fillId="33" borderId="32" xfId="0" applyFont="1" applyFill="1" applyBorder="1" applyAlignment="1">
      <alignment horizontal="center" vertical="center"/>
    </xf>
    <xf numFmtId="0" fontId="13" fillId="33" borderId="55" xfId="0" applyFont="1" applyFill="1" applyBorder="1" applyAlignment="1">
      <alignment horizontal="center" vertical="center"/>
    </xf>
    <xf numFmtId="0" fontId="13" fillId="33" borderId="57" xfId="0" applyFont="1" applyFill="1" applyBorder="1" applyAlignment="1">
      <alignment horizontal="center" vertical="center"/>
    </xf>
    <xf numFmtId="0" fontId="15" fillId="0" borderId="28" xfId="0" applyFont="1" applyBorder="1" applyAlignment="1">
      <alignment horizontal="left" wrapText="1"/>
    </xf>
    <xf numFmtId="0" fontId="18" fillId="0" borderId="14" xfId="0" applyNumberFormat="1" applyFont="1" applyFill="1" applyBorder="1" applyAlignment="1">
      <alignment horizontal="left" vertical="top" wrapText="1"/>
    </xf>
    <xf numFmtId="0" fontId="18" fillId="0" borderId="75" xfId="0" applyNumberFormat="1" applyFont="1" applyFill="1" applyBorder="1" applyAlignment="1">
      <alignment horizontal="left" vertical="top" wrapText="1"/>
    </xf>
    <xf numFmtId="0" fontId="18" fillId="0" borderId="77" xfId="0" applyNumberFormat="1" applyFont="1" applyFill="1" applyBorder="1" applyAlignment="1">
      <alignment horizontal="left" vertical="top" wrapText="1"/>
    </xf>
    <xf numFmtId="0" fontId="13" fillId="33" borderId="12" xfId="0" applyFont="1" applyFill="1" applyBorder="1" applyAlignment="1">
      <alignment horizontal="center" vertical="center"/>
    </xf>
    <xf numFmtId="0" fontId="13" fillId="33" borderId="10" xfId="0" applyFont="1" applyFill="1" applyBorder="1" applyAlignment="1">
      <alignment horizontal="center" vertical="center"/>
    </xf>
    <xf numFmtId="0" fontId="13" fillId="33" borderId="13" xfId="0" applyFont="1" applyFill="1" applyBorder="1" applyAlignment="1">
      <alignment horizontal="center" vertical="center"/>
    </xf>
    <xf numFmtId="0" fontId="9" fillId="0" borderId="0" xfId="0" applyFont="1" applyFill="1" applyBorder="1" applyAlignment="1">
      <alignment/>
    </xf>
    <xf numFmtId="0" fontId="146" fillId="43" borderId="0" xfId="0" applyNumberFormat="1" applyFont="1" applyFill="1" applyBorder="1" applyAlignment="1">
      <alignment horizontal="left" vertical="top" wrapText="1"/>
    </xf>
    <xf numFmtId="0" fontId="18" fillId="0" borderId="0" xfId="0" applyNumberFormat="1" applyFont="1" applyFill="1" applyBorder="1" applyAlignment="1">
      <alignment horizontal="left" vertical="top" wrapText="1"/>
    </xf>
    <xf numFmtId="0" fontId="14" fillId="0" borderId="67" xfId="0" applyFont="1" applyBorder="1" applyAlignment="1">
      <alignment horizontal="left" vertical="top" wrapText="1"/>
    </xf>
    <xf numFmtId="0" fontId="14" fillId="0" borderId="39" xfId="0" applyFont="1" applyBorder="1" applyAlignment="1">
      <alignment horizontal="left" vertical="top" wrapText="1"/>
    </xf>
    <xf numFmtId="0" fontId="14" fillId="0" borderId="34" xfId="0" applyFont="1" applyBorder="1" applyAlignment="1">
      <alignment horizontal="left" vertical="top" wrapText="1"/>
    </xf>
    <xf numFmtId="0" fontId="14" fillId="34" borderId="64" xfId="0" applyFont="1" applyFill="1" applyBorder="1" applyAlignment="1">
      <alignment horizontal="center" vertical="top" wrapText="1"/>
    </xf>
    <xf numFmtId="0" fontId="14" fillId="34" borderId="27" xfId="0" applyFont="1" applyFill="1" applyBorder="1" applyAlignment="1">
      <alignment horizontal="center" vertical="top" wrapText="1"/>
    </xf>
    <xf numFmtId="0" fontId="14" fillId="0" borderId="64" xfId="0" applyFont="1" applyBorder="1" applyAlignment="1">
      <alignment horizontal="center" vertical="top" wrapText="1"/>
    </xf>
    <xf numFmtId="0" fontId="14" fillId="0" borderId="45" xfId="0" applyFont="1" applyBorder="1" applyAlignment="1">
      <alignment horizontal="center" vertical="top" wrapText="1"/>
    </xf>
    <xf numFmtId="0" fontId="14" fillId="0" borderId="27" xfId="0" applyFont="1" applyBorder="1" applyAlignment="1">
      <alignment horizontal="center" vertical="top" wrapText="1"/>
    </xf>
    <xf numFmtId="0" fontId="125" fillId="43" borderId="0" xfId="0" applyFont="1" applyFill="1" applyBorder="1" applyAlignment="1" applyProtection="1">
      <alignment horizontal="left" vertical="center"/>
      <protection locked="0"/>
    </xf>
    <xf numFmtId="0" fontId="5" fillId="0" borderId="0" xfId="0" applyFont="1" applyAlignment="1" applyProtection="1">
      <alignment/>
      <protection locked="0"/>
    </xf>
    <xf numFmtId="0" fontId="5" fillId="0" borderId="78" xfId="0" applyFont="1" applyBorder="1" applyAlignment="1" applyProtection="1">
      <alignment/>
      <protection locked="0"/>
    </xf>
    <xf numFmtId="0" fontId="5" fillId="0" borderId="0" xfId="0" applyFont="1" applyAlignment="1">
      <alignment horizontal="left" vertical="top"/>
    </xf>
    <xf numFmtId="0" fontId="5" fillId="0" borderId="0" xfId="0" applyFont="1" applyAlignment="1">
      <alignment horizontal="left" vertical="top" wrapText="1"/>
    </xf>
    <xf numFmtId="0" fontId="1" fillId="35" borderId="11" xfId="0" applyFont="1" applyFill="1" applyBorder="1" applyAlignment="1" applyProtection="1">
      <alignment horizontal="center" vertical="center"/>
      <protection locked="0"/>
    </xf>
    <xf numFmtId="0" fontId="0" fillId="0" borderId="30" xfId="0" applyBorder="1" applyAlignment="1">
      <alignment horizontal="center" vertical="center"/>
    </xf>
    <xf numFmtId="3" fontId="1" fillId="35" borderId="11" xfId="0" applyNumberFormat="1" applyFont="1" applyFill="1" applyBorder="1" applyAlignment="1" applyProtection="1">
      <alignment horizontal="center" vertical="center"/>
      <protection/>
    </xf>
    <xf numFmtId="0" fontId="1" fillId="0" borderId="47" xfId="0" applyFont="1" applyBorder="1" applyAlignment="1" applyProtection="1">
      <alignment horizontal="center" vertical="center"/>
      <protection/>
    </xf>
    <xf numFmtId="4" fontId="1" fillId="35" borderId="11" xfId="0" applyNumberFormat="1" applyFont="1" applyFill="1" applyBorder="1" applyAlignment="1" applyProtection="1">
      <alignment horizontal="center" vertical="center"/>
      <protection/>
    </xf>
    <xf numFmtId="4" fontId="1" fillId="0" borderId="30" xfId="0" applyNumberFormat="1" applyFont="1" applyBorder="1" applyAlignment="1" applyProtection="1">
      <alignment horizontal="center" vertical="center"/>
      <protection/>
    </xf>
    <xf numFmtId="0" fontId="1" fillId="39" borderId="10" xfId="0" applyFont="1" applyFill="1" applyBorder="1" applyAlignment="1" applyProtection="1">
      <alignment horizontal="center" vertical="center" wrapText="1"/>
      <protection locked="0"/>
    </xf>
    <xf numFmtId="0" fontId="1" fillId="35" borderId="21" xfId="0" applyNumberFormat="1" applyFont="1" applyFill="1" applyBorder="1" applyAlignment="1" applyProtection="1">
      <alignment horizontal="center" vertical="top" wrapText="1"/>
      <protection locked="0"/>
    </xf>
    <xf numFmtId="0" fontId="1" fillId="35" borderId="22" xfId="0" applyNumberFormat="1" applyFont="1" applyFill="1" applyBorder="1" applyAlignment="1" applyProtection="1">
      <alignment horizontal="center" vertical="top" wrapText="1"/>
      <protection locked="0"/>
    </xf>
    <xf numFmtId="0" fontId="1" fillId="35" borderId="51" xfId="0" applyNumberFormat="1" applyFont="1" applyFill="1" applyBorder="1" applyAlignment="1" applyProtection="1">
      <alignment horizontal="center" vertical="top" wrapText="1"/>
      <protection locked="0"/>
    </xf>
    <xf numFmtId="0" fontId="1" fillId="35" borderId="47" xfId="0" applyNumberFormat="1" applyFont="1" applyFill="1" applyBorder="1" applyAlignment="1" applyProtection="1">
      <alignment horizontal="center" vertical="top" wrapText="1"/>
      <protection locked="0"/>
    </xf>
    <xf numFmtId="0" fontId="1" fillId="35" borderId="11" xfId="0" applyFont="1" applyFill="1" applyBorder="1" applyAlignment="1" applyProtection="1">
      <alignment horizontal="center" vertical="center"/>
      <protection/>
    </xf>
    <xf numFmtId="0" fontId="1" fillId="0" borderId="30" xfId="0" applyFont="1" applyBorder="1" applyAlignment="1" applyProtection="1">
      <alignment horizontal="center" vertical="center"/>
      <protection/>
    </xf>
    <xf numFmtId="0" fontId="1" fillId="35" borderId="79" xfId="0" applyFont="1" applyFill="1" applyBorder="1" applyAlignment="1" applyProtection="1">
      <alignment horizontal="center" vertical="center"/>
      <protection locked="0"/>
    </xf>
    <xf numFmtId="0" fontId="1" fillId="0" borderId="80" xfId="0" applyFont="1" applyBorder="1" applyAlignment="1">
      <alignment horizontal="center" vertical="center"/>
    </xf>
    <xf numFmtId="0" fontId="1" fillId="0" borderId="11" xfId="0" applyFont="1" applyBorder="1" applyAlignment="1" applyProtection="1">
      <alignment horizontal="center" vertical="center" textRotation="90"/>
      <protection locked="0"/>
    </xf>
    <xf numFmtId="0" fontId="5" fillId="0" borderId="50" xfId="0" applyFont="1" applyBorder="1" applyAlignment="1" applyProtection="1">
      <alignment horizontal="center" vertical="center" textRotation="90"/>
      <protection locked="0"/>
    </xf>
    <xf numFmtId="0" fontId="5" fillId="0" borderId="30" xfId="0" applyFont="1" applyBorder="1" applyAlignment="1" applyProtection="1">
      <alignment horizontal="center" vertical="center" textRotation="90"/>
      <protection locked="0"/>
    </xf>
    <xf numFmtId="0" fontId="1" fillId="39" borderId="10" xfId="0" applyFont="1" applyFill="1" applyBorder="1" applyAlignment="1">
      <alignment horizontal="center" vertical="center" wrapText="1"/>
    </xf>
    <xf numFmtId="0" fontId="1" fillId="39" borderId="18" xfId="0" applyFont="1" applyFill="1" applyBorder="1" applyAlignment="1" applyProtection="1">
      <alignment horizontal="center" vertical="center" wrapText="1"/>
      <protection locked="0"/>
    </xf>
    <xf numFmtId="0" fontId="4" fillId="0" borderId="48" xfId="0" applyFont="1" applyBorder="1" applyAlignment="1">
      <alignment horizontal="center" vertical="center" wrapText="1"/>
    </xf>
    <xf numFmtId="0" fontId="4" fillId="0" borderId="19" xfId="0" applyFont="1" applyBorder="1" applyAlignment="1">
      <alignment horizontal="center" vertical="center" wrapText="1"/>
    </xf>
    <xf numFmtId="0" fontId="0" fillId="39" borderId="10" xfId="0" applyFill="1" applyBorder="1" applyAlignment="1">
      <alignment horizontal="center" vertical="center" wrapText="1"/>
    </xf>
    <xf numFmtId="0" fontId="1" fillId="40" borderId="48" xfId="0" applyFont="1" applyFill="1" applyBorder="1" applyAlignment="1" applyProtection="1">
      <alignment horizontal="center" vertical="center" wrapText="1"/>
      <protection locked="0"/>
    </xf>
    <xf numFmtId="0" fontId="1" fillId="40" borderId="19" xfId="0" applyFont="1" applyFill="1" applyBorder="1" applyAlignment="1" applyProtection="1">
      <alignment horizontal="center" vertical="center" wrapText="1"/>
      <protection locked="0"/>
    </xf>
    <xf numFmtId="0" fontId="5" fillId="40" borderId="18" xfId="0" applyFont="1" applyFill="1" applyBorder="1" applyAlignment="1" applyProtection="1">
      <alignment horizontal="center" vertical="center"/>
      <protection locked="0"/>
    </xf>
    <xf numFmtId="0" fontId="5" fillId="40" borderId="48" xfId="0" applyFont="1" applyFill="1" applyBorder="1" applyAlignment="1" applyProtection="1">
      <alignment horizontal="center" vertical="center"/>
      <protection locked="0"/>
    </xf>
    <xf numFmtId="0" fontId="5" fillId="40" borderId="19" xfId="0" applyFont="1" applyFill="1" applyBorder="1" applyAlignment="1" applyProtection="1">
      <alignment horizontal="center" vertical="center"/>
      <protection locked="0"/>
    </xf>
    <xf numFmtId="0" fontId="5" fillId="0" borderId="18" xfId="0" applyFont="1" applyBorder="1" applyAlignment="1" applyProtection="1">
      <alignment horizontal="left" vertical="top"/>
      <protection locked="0"/>
    </xf>
    <xf numFmtId="0" fontId="5" fillId="0" borderId="48" xfId="0" applyFont="1" applyBorder="1" applyAlignment="1" applyProtection="1">
      <alignment horizontal="left" vertical="top"/>
      <protection locked="0"/>
    </xf>
    <xf numFmtId="0" fontId="5" fillId="0" borderId="19" xfId="0" applyFont="1" applyBorder="1" applyAlignment="1" applyProtection="1">
      <alignment horizontal="left" vertical="top"/>
      <protection locked="0"/>
    </xf>
    <xf numFmtId="4" fontId="1" fillId="35" borderId="10" xfId="0" applyNumberFormat="1" applyFont="1" applyFill="1" applyBorder="1" applyAlignment="1" applyProtection="1">
      <alignment horizontal="center" vertical="center"/>
      <protection/>
    </xf>
    <xf numFmtId="4" fontId="1" fillId="0" borderId="10" xfId="0" applyNumberFormat="1" applyFont="1" applyBorder="1" applyAlignment="1" applyProtection="1">
      <alignment horizontal="center" vertical="center"/>
      <protection/>
    </xf>
    <xf numFmtId="0" fontId="5" fillId="40" borderId="18" xfId="0" applyFont="1" applyFill="1" applyBorder="1" applyAlignment="1" applyProtection="1">
      <alignment horizontal="left" vertical="top" wrapText="1"/>
      <protection locked="0"/>
    </xf>
    <xf numFmtId="0" fontId="5" fillId="40" borderId="48" xfId="0" applyFont="1" applyFill="1" applyBorder="1" applyAlignment="1" applyProtection="1">
      <alignment horizontal="left" vertical="top" wrapText="1"/>
      <protection locked="0"/>
    </xf>
    <xf numFmtId="0" fontId="5" fillId="40" borderId="19" xfId="0" applyFont="1" applyFill="1" applyBorder="1" applyAlignment="1" applyProtection="1">
      <alignment horizontal="left" vertical="top" wrapText="1"/>
      <protection locked="0"/>
    </xf>
    <xf numFmtId="0" fontId="1" fillId="0" borderId="10" xfId="0" applyFont="1" applyFill="1" applyBorder="1" applyAlignment="1" applyProtection="1">
      <alignment vertical="top" wrapText="1"/>
      <protection locked="0"/>
    </xf>
    <xf numFmtId="0" fontId="4" fillId="0" borderId="10" xfId="0" applyFont="1" applyFill="1" applyBorder="1" applyAlignment="1">
      <alignment vertical="top" wrapText="1"/>
    </xf>
    <xf numFmtId="0" fontId="5" fillId="0" borderId="0" xfId="0" applyFont="1" applyAlignment="1">
      <alignment wrapText="1"/>
    </xf>
    <xf numFmtId="0" fontId="4" fillId="57" borderId="67" xfId="0" applyFont="1" applyFill="1" applyBorder="1" applyAlignment="1">
      <alignment horizontal="left" vertical="top" wrapText="1" indent="1"/>
    </xf>
    <xf numFmtId="0" fontId="4" fillId="57" borderId="39" xfId="0" applyFont="1" applyFill="1" applyBorder="1" applyAlignment="1">
      <alignment horizontal="left" vertical="top" wrapText="1" indent="1"/>
    </xf>
    <xf numFmtId="0" fontId="4" fillId="57" borderId="34" xfId="0" applyFont="1" applyFill="1" applyBorder="1" applyAlignment="1">
      <alignment horizontal="left" vertical="top" wrapText="1" indent="1"/>
    </xf>
    <xf numFmtId="0" fontId="0" fillId="0" borderId="67" xfId="0" applyFont="1" applyBorder="1" applyAlignment="1">
      <alignment horizontal="left" vertical="top" wrapText="1"/>
    </xf>
    <xf numFmtId="0" fontId="0" fillId="0" borderId="39" xfId="0" applyFont="1" applyBorder="1" applyAlignment="1">
      <alignment horizontal="left" vertical="top" wrapText="1"/>
    </xf>
    <xf numFmtId="0" fontId="0" fillId="0" borderId="34" xfId="0" applyFont="1" applyBorder="1" applyAlignment="1">
      <alignment horizontal="left" vertical="top" wrapText="1"/>
    </xf>
    <xf numFmtId="0" fontId="125" fillId="43" borderId="57" xfId="0" applyFont="1" applyFill="1" applyBorder="1" applyAlignment="1">
      <alignment horizontal="left" vertical="top" wrapText="1"/>
    </xf>
    <xf numFmtId="0" fontId="0" fillId="0" borderId="67" xfId="0" applyFont="1" applyBorder="1" applyAlignment="1">
      <alignment vertical="center" wrapText="1"/>
    </xf>
    <xf numFmtId="0" fontId="0" fillId="0" borderId="39" xfId="0" applyFont="1" applyBorder="1" applyAlignment="1">
      <alignment vertical="center" wrapText="1"/>
    </xf>
    <xf numFmtId="0" fontId="0" fillId="0" borderId="34" xfId="0" applyFont="1" applyBorder="1" applyAlignment="1">
      <alignment vertical="center" wrapText="1"/>
    </xf>
    <xf numFmtId="0" fontId="4" fillId="58" borderId="16" xfId="0" applyFont="1" applyFill="1" applyBorder="1" applyAlignment="1">
      <alignment vertical="center" wrapText="1"/>
    </xf>
    <xf numFmtId="0" fontId="4" fillId="58" borderId="68" xfId="0" applyFont="1" applyFill="1" applyBorder="1" applyAlignment="1">
      <alignment vertical="center" wrapText="1"/>
    </xf>
    <xf numFmtId="0" fontId="4" fillId="58" borderId="69" xfId="0" applyFont="1" applyFill="1" applyBorder="1" applyAlignment="1">
      <alignment vertical="center" wrapText="1"/>
    </xf>
    <xf numFmtId="0" fontId="125" fillId="43" borderId="0" xfId="0" applyFont="1" applyFill="1" applyAlignment="1">
      <alignment horizontal="left" vertical="top" wrapText="1"/>
    </xf>
    <xf numFmtId="0" fontId="7" fillId="0" borderId="31" xfId="0" applyFont="1" applyBorder="1" applyAlignment="1">
      <alignment vertical="center" wrapText="1"/>
    </xf>
    <xf numFmtId="0" fontId="6" fillId="0" borderId="57" xfId="0" applyFont="1" applyBorder="1" applyAlignment="1">
      <alignment horizontal="left" vertical="center"/>
    </xf>
    <xf numFmtId="0" fontId="7" fillId="0" borderId="68" xfId="0" applyFont="1" applyBorder="1" applyAlignment="1">
      <alignment/>
    </xf>
    <xf numFmtId="0" fontId="6" fillId="58" borderId="67" xfId="0" applyFont="1" applyFill="1" applyBorder="1" applyAlignment="1">
      <alignment vertical="center" wrapText="1"/>
    </xf>
    <xf numFmtId="0" fontId="6" fillId="58" borderId="39" xfId="0" applyFont="1" applyFill="1" applyBorder="1" applyAlignment="1">
      <alignment vertical="center" wrapText="1"/>
    </xf>
    <xf numFmtId="0" fontId="6" fillId="58" borderId="34" xfId="0" applyFont="1" applyFill="1" applyBorder="1" applyAlignment="1">
      <alignment vertical="center" wrapText="1"/>
    </xf>
    <xf numFmtId="0" fontId="142" fillId="43" borderId="64" xfId="0" applyFont="1" applyFill="1" applyBorder="1" applyAlignment="1">
      <alignment horizontal="left" vertical="center" wrapText="1"/>
    </xf>
    <xf numFmtId="0" fontId="142" fillId="43" borderId="45" xfId="0" applyFont="1" applyFill="1" applyBorder="1" applyAlignment="1">
      <alignment horizontal="left" vertical="center" wrapText="1"/>
    </xf>
    <xf numFmtId="0" fontId="144" fillId="43" borderId="45" xfId="0" applyFont="1" applyFill="1" applyBorder="1" applyAlignment="1">
      <alignment/>
    </xf>
    <xf numFmtId="0" fontId="144" fillId="43" borderId="27" xfId="0" applyFont="1" applyFill="1" applyBorder="1" applyAlignment="1">
      <alignment/>
    </xf>
    <xf numFmtId="0" fontId="16" fillId="38" borderId="12" xfId="0" applyFont="1" applyFill="1" applyBorder="1" applyAlignment="1">
      <alignment horizontal="center" vertical="center" wrapText="1"/>
    </xf>
    <xf numFmtId="0" fontId="16" fillId="38" borderId="10" xfId="0" applyFont="1" applyFill="1" applyBorder="1" applyAlignment="1">
      <alignment horizontal="center" vertical="center" wrapText="1"/>
    </xf>
    <xf numFmtId="0" fontId="16" fillId="38" borderId="13" xfId="0" applyFont="1" applyFill="1" applyBorder="1" applyAlignment="1">
      <alignment horizontal="center" vertical="center" wrapText="1"/>
    </xf>
    <xf numFmtId="0" fontId="24" fillId="37" borderId="56" xfId="0" applyFont="1" applyFill="1" applyBorder="1" applyAlignment="1">
      <alignment horizontal="left" vertical="top" wrapText="1"/>
    </xf>
    <xf numFmtId="0" fontId="24" fillId="37" borderId="57" xfId="0" applyFont="1" applyFill="1" applyBorder="1" applyAlignment="1">
      <alignment horizontal="left" vertical="top" wrapText="1"/>
    </xf>
    <xf numFmtId="0" fontId="24" fillId="37" borderId="32" xfId="0" applyFont="1" applyFill="1" applyBorder="1" applyAlignment="1">
      <alignment horizontal="left" vertical="top" wrapText="1"/>
    </xf>
    <xf numFmtId="0" fontId="0" fillId="0" borderId="10" xfId="0" applyBorder="1" applyAlignment="1">
      <alignment horizontal="center" vertical="center" wrapText="1"/>
    </xf>
    <xf numFmtId="0" fontId="16" fillId="34" borderId="12" xfId="0" applyFont="1" applyFill="1" applyBorder="1" applyAlignment="1">
      <alignment horizontal="center" wrapText="1"/>
    </xf>
    <xf numFmtId="0" fontId="16" fillId="34" borderId="10" xfId="0" applyFont="1" applyFill="1" applyBorder="1" applyAlignment="1">
      <alignment horizontal="center" wrapText="1"/>
    </xf>
    <xf numFmtId="0" fontId="18" fillId="0" borderId="10" xfId="0" applyFont="1" applyBorder="1" applyAlignment="1">
      <alignment horizontal="center" wrapText="1"/>
    </xf>
    <xf numFmtId="0" fontId="18" fillId="0" borderId="13" xfId="0" applyFont="1" applyBorder="1" applyAlignment="1">
      <alignment horizontal="center" wrapText="1"/>
    </xf>
    <xf numFmtId="0" fontId="85" fillId="34" borderId="60" xfId="0" applyFont="1" applyFill="1" applyBorder="1" applyAlignment="1">
      <alignment horizontal="center" vertical="center" wrapText="1"/>
    </xf>
    <xf numFmtId="0" fontId="60" fillId="34" borderId="55" xfId="0" applyFont="1" applyFill="1" applyBorder="1" applyAlignment="1">
      <alignment horizontal="center" vertical="center" wrapText="1"/>
    </xf>
    <xf numFmtId="0" fontId="60" fillId="34" borderId="61" xfId="0" applyFont="1" applyFill="1" applyBorder="1" applyAlignment="1">
      <alignment horizontal="center" vertical="center" wrapText="1"/>
    </xf>
    <xf numFmtId="0" fontId="18" fillId="37" borderId="81" xfId="0" applyFont="1" applyFill="1" applyBorder="1" applyAlignment="1">
      <alignment horizontal="center" vertical="center" wrapText="1"/>
    </xf>
    <xf numFmtId="0" fontId="18" fillId="37" borderId="82" xfId="0" applyFont="1" applyFill="1" applyBorder="1" applyAlignment="1">
      <alignment horizontal="center" vertical="center" wrapText="1"/>
    </xf>
    <xf numFmtId="0" fontId="18" fillId="37" borderId="83" xfId="0" applyFont="1" applyFill="1" applyBorder="1" applyAlignment="1">
      <alignment/>
    </xf>
    <xf numFmtId="0" fontId="18" fillId="37" borderId="84" xfId="0" applyFont="1" applyFill="1" applyBorder="1" applyAlignment="1">
      <alignment/>
    </xf>
    <xf numFmtId="0" fontId="85" fillId="34" borderId="53" xfId="0" applyFont="1" applyFill="1" applyBorder="1" applyAlignment="1">
      <alignment horizontal="center" vertical="center" wrapText="1"/>
    </xf>
    <xf numFmtId="0" fontId="60" fillId="34" borderId="62" xfId="0" applyFont="1" applyFill="1" applyBorder="1" applyAlignment="1">
      <alignment horizontal="center" vertical="center" wrapText="1"/>
    </xf>
    <xf numFmtId="0" fontId="60" fillId="34" borderId="63" xfId="0" applyFont="1" applyFill="1" applyBorder="1" applyAlignment="1">
      <alignment horizontal="center" vertical="center" wrapText="1"/>
    </xf>
    <xf numFmtId="0" fontId="24" fillId="37" borderId="36" xfId="0" applyFont="1" applyFill="1" applyBorder="1" applyAlignment="1">
      <alignment horizontal="left" vertical="top" wrapText="1"/>
    </xf>
    <xf numFmtId="0" fontId="24" fillId="37" borderId="0" xfId="0" applyFont="1" applyFill="1" applyBorder="1" applyAlignment="1">
      <alignment horizontal="left" vertical="top" wrapText="1"/>
    </xf>
    <xf numFmtId="0" fontId="24" fillId="37" borderId="38" xfId="0" applyFont="1" applyFill="1" applyBorder="1" applyAlignment="1">
      <alignment horizontal="left" vertical="top" wrapText="1"/>
    </xf>
    <xf numFmtId="0" fontId="24" fillId="37" borderId="16" xfId="0" applyFont="1" applyFill="1" applyBorder="1" applyAlignment="1">
      <alignment horizontal="left" vertical="top" wrapText="1"/>
    </xf>
    <xf numFmtId="0" fontId="24" fillId="37" borderId="68" xfId="0" applyFont="1" applyFill="1" applyBorder="1" applyAlignment="1">
      <alignment horizontal="left" vertical="top" wrapText="1"/>
    </xf>
    <xf numFmtId="0" fontId="24" fillId="37" borderId="69" xfId="0" applyFont="1" applyFill="1" applyBorder="1" applyAlignment="1">
      <alignment horizontal="left" vertical="top" wrapText="1"/>
    </xf>
    <xf numFmtId="0" fontId="16" fillId="38" borderId="18" xfId="0" applyFont="1" applyFill="1" applyBorder="1" applyAlignment="1">
      <alignment horizontal="center" vertical="center" wrapText="1"/>
    </xf>
    <xf numFmtId="0" fontId="18" fillId="38" borderId="48" xfId="0" applyFont="1" applyFill="1" applyBorder="1" applyAlignment="1">
      <alignment horizontal="center" vertical="center" wrapText="1"/>
    </xf>
    <xf numFmtId="0" fontId="18" fillId="38" borderId="20" xfId="0" applyFont="1" applyFill="1" applyBorder="1" applyAlignment="1">
      <alignment horizontal="center" vertical="center" wrapText="1"/>
    </xf>
    <xf numFmtId="0" fontId="91" fillId="3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16" fillId="34" borderId="75" xfId="0" applyFont="1" applyFill="1" applyBorder="1" applyAlignment="1">
      <alignment vertical="center" wrapText="1"/>
    </xf>
    <xf numFmtId="0" fontId="91" fillId="38" borderId="12" xfId="0" applyFont="1" applyFill="1" applyBorder="1" applyAlignment="1">
      <alignment horizontal="center" vertical="center" wrapText="1"/>
    </xf>
    <xf numFmtId="0" fontId="91" fillId="38" borderId="10" xfId="0" applyFont="1" applyFill="1" applyBorder="1" applyAlignment="1">
      <alignment horizontal="center" vertical="center" wrapText="1"/>
    </xf>
    <xf numFmtId="0" fontId="26" fillId="0" borderId="30" xfId="0" applyFont="1" applyBorder="1" applyAlignment="1">
      <alignment horizontal="center" vertical="center" wrapText="1"/>
    </xf>
    <xf numFmtId="0" fontId="26" fillId="0" borderId="10" xfId="0" applyFont="1" applyBorder="1" applyAlignment="1">
      <alignment horizontal="center" vertical="center" wrapText="1"/>
    </xf>
    <xf numFmtId="0" fontId="15" fillId="0" borderId="3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30" xfId="0" applyFont="1" applyBorder="1" applyAlignment="1">
      <alignment horizontal="center" vertical="center" wrapText="1"/>
    </xf>
    <xf numFmtId="0" fontId="15"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46" fillId="0" borderId="30" xfId="0" applyFont="1" applyBorder="1" applyAlignment="1">
      <alignment horizontal="center" vertical="center" textRotation="90" wrapText="1"/>
    </xf>
    <xf numFmtId="0" fontId="16" fillId="0" borderId="10" xfId="0" applyFont="1" applyBorder="1" applyAlignment="1">
      <alignment horizontal="center" vertical="center" textRotation="90" wrapText="1"/>
    </xf>
    <xf numFmtId="0" fontId="47" fillId="0" borderId="30" xfId="0" applyFont="1" applyBorder="1" applyAlignment="1">
      <alignment horizontal="center" vertical="center" wrapText="1"/>
    </xf>
    <xf numFmtId="0" fontId="47"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46" fillId="0" borderId="10" xfId="0" applyFont="1" applyBorder="1" applyAlignment="1">
      <alignment horizontal="center" vertical="center" textRotation="90" wrapText="1"/>
    </xf>
    <xf numFmtId="0" fontId="0" fillId="0" borderId="0" xfId="0" applyBorder="1" applyAlignment="1">
      <alignment horizontal="left" vertical="top" wrapText="1"/>
    </xf>
    <xf numFmtId="0" fontId="18" fillId="37" borderId="0" xfId="0" applyFont="1" applyFill="1" applyBorder="1" applyAlignment="1">
      <alignment horizontal="left" vertical="top" wrapText="1"/>
    </xf>
    <xf numFmtId="0" fontId="26" fillId="0" borderId="50" xfId="0" applyFont="1" applyBorder="1" applyAlignment="1">
      <alignment horizontal="center" vertical="center" wrapText="1"/>
    </xf>
    <xf numFmtId="0" fontId="7" fillId="0" borderId="57" xfId="0" applyFont="1" applyBorder="1" applyAlignment="1">
      <alignment horizontal="left" vertical="top" wrapText="1"/>
    </xf>
    <xf numFmtId="0" fontId="7" fillId="0" borderId="32" xfId="0" applyFont="1" applyBorder="1" applyAlignment="1">
      <alignment horizontal="left" vertical="top" wrapText="1"/>
    </xf>
    <xf numFmtId="0" fontId="142" fillId="43" borderId="85" xfId="0" applyFont="1" applyFill="1" applyBorder="1" applyAlignment="1">
      <alignment horizontal="left" vertical="center" wrapText="1"/>
    </xf>
    <xf numFmtId="0" fontId="143" fillId="43" borderId="76" xfId="0" applyFont="1" applyFill="1" applyBorder="1" applyAlignment="1">
      <alignment horizontal="left" vertical="center" wrapText="1"/>
    </xf>
    <xf numFmtId="0" fontId="13" fillId="38" borderId="67" xfId="0" applyFont="1" applyFill="1" applyBorder="1" applyAlignment="1">
      <alignment horizontal="center" vertical="center" wrapText="1"/>
    </xf>
    <xf numFmtId="0" fontId="18" fillId="38" borderId="39" xfId="0" applyFont="1" applyFill="1" applyBorder="1" applyAlignment="1">
      <alignment/>
    </xf>
    <xf numFmtId="0" fontId="0" fillId="0" borderId="34" xfId="0" applyBorder="1" applyAlignment="1">
      <alignment/>
    </xf>
    <xf numFmtId="0" fontId="91" fillId="33" borderId="22" xfId="0" applyFont="1" applyFill="1" applyBorder="1" applyAlignment="1">
      <alignment horizontal="center" vertical="center" wrapText="1"/>
    </xf>
    <xf numFmtId="0" fontId="4" fillId="0" borderId="47" xfId="0" applyFont="1" applyBorder="1" applyAlignment="1">
      <alignment horizontal="center" vertical="center" wrapText="1"/>
    </xf>
    <xf numFmtId="0" fontId="18" fillId="37" borderId="68" xfId="0" applyFont="1" applyFill="1" applyBorder="1" applyAlignment="1">
      <alignment horizontal="left" vertical="top" wrapText="1"/>
    </xf>
  </cellXfs>
  <cellStyles count="6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3 2" xfId="46"/>
    <cellStyle name="Dziesiętny 3 3" xfId="47"/>
    <cellStyle name="Dziesiętny 4" xfId="48"/>
    <cellStyle name="Hyperlink" xfId="49"/>
    <cellStyle name="Komórka połączona" xfId="50"/>
    <cellStyle name="Komórka zaznaczona" xfId="51"/>
    <cellStyle name="Nagłówek 1" xfId="52"/>
    <cellStyle name="Nagłówek 2" xfId="53"/>
    <cellStyle name="Nagłówek 3" xfId="54"/>
    <cellStyle name="Nagłówek 4" xfId="55"/>
    <cellStyle name="Neutralny" xfId="56"/>
    <cellStyle name="Normalny 2" xfId="57"/>
    <cellStyle name="Normalny 3" xfId="58"/>
    <cellStyle name="Normalny 3 2" xfId="59"/>
    <cellStyle name="Normalny 4" xfId="60"/>
    <cellStyle name="Obliczenia" xfId="61"/>
    <cellStyle name="Followed Hyperlink" xfId="62"/>
    <cellStyle name="Percent" xfId="63"/>
    <cellStyle name="Procentowy 2" xfId="64"/>
    <cellStyle name="Procentowy 2 2" xfId="65"/>
    <cellStyle name="Procentowy 2 3" xfId="66"/>
    <cellStyle name="Procentowy 3" xfId="67"/>
    <cellStyle name="Suma" xfId="68"/>
    <cellStyle name="Tekst objaśnienia" xfId="69"/>
    <cellStyle name="Tekst ostrzeżenia" xfId="70"/>
    <cellStyle name="Tytuł" xfId="71"/>
    <cellStyle name="Uwaga" xfId="72"/>
    <cellStyle name="Currency" xfId="73"/>
    <cellStyle name="Currency [0]" xfId="74"/>
    <cellStyle name="Zły"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externalLink" Target="externalLinks/externalLink4.xml" /><Relationship Id="rId33" Type="http://schemas.openxmlformats.org/officeDocument/2006/relationships/externalLink" Target="externalLinks/externalLink5.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al_I_wzor_inf_kwartalnej_IV%20kwartal&#130;%202015%20RPO%20WM%202014-2020%20(os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iefap00001\groups\ZPO\ZPO.II\RPO%202014-2020\Informacja%20kwartalna%20RPO\Informacja%20kwartalna%20RPO%20WM%20za%20I%20kwarta&#322;%20%202016%20r\Informacja%20wer.%20ost\wersja%20z%20uzupelnion&#261;%20tabela%204\Zal_I_wzor_inf_kwartalnej_IV%20kwartal&#130;%202015%20RPO%20WM%202014-2020%20(os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iefap00001\groups\Users\alit\Documents\2014-2020\SPRAWOZDAWCZO&#346;&#262;\!!!!%20IK_14_20%20!!!!\II%20Q%202016\Zal_I_wzor_inf_kwartalnej_IV%20kwartal&#130;%202015%20RPO%20WM%202014-2020%20(o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iefap00001\groups\Users\alit\Documents\2014-2020\SPRAWOZDAWCZO&#346;&#262;\!!!!%20IK_14_20%20!!!!\IK%20na%20www\I%20Q%202016\Zal_I_wzor_inf_kwartalnej_IV%20kwartal&#130;%202015%20RPO%20WM%202014-2020%20(os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lit\Desktop\Zal_I_wzor_inf_kwartalnej_IV%20kwartal&#130;%202015%20RPO%20WM%202014-2020%20(o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yfikacja"/>
      <sheetName val="Tab. 1"/>
      <sheetName val="Tab.3"/>
      <sheetName val="Tab. 4"/>
      <sheetName val="Tab. 4a"/>
      <sheetName val="Tab.5"/>
      <sheetName val="Tab.6"/>
      <sheetName val="Tab.7"/>
      <sheetName val="Tab.8"/>
      <sheetName val="Tab.9"/>
      <sheetName val="Tab.10"/>
      <sheetName val="Tab. 11"/>
      <sheetName val="Tab.12"/>
      <sheetName val="Tab.13"/>
      <sheetName val="Tab.14"/>
      <sheetName val="Tab.15"/>
      <sheetName val="Tab.16"/>
      <sheetName val="Tab. 17"/>
      <sheetName val="Tab.18"/>
      <sheetName val="Tab.19"/>
      <sheetName val="Tab. 19a"/>
      <sheetName val="Tab. 20a"/>
      <sheetName val="Tab. 20b"/>
      <sheetName val="Tab.21"/>
      <sheetName val="Tab.2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dentyfikacja"/>
      <sheetName val="Tab. 1"/>
      <sheetName val="Tab.3"/>
      <sheetName val="Tab. 4"/>
      <sheetName val="Tab. 4a"/>
      <sheetName val="Tab.5"/>
      <sheetName val="Tab.6"/>
      <sheetName val="Tab.7"/>
      <sheetName val="Tab.8"/>
      <sheetName val="Tab.9"/>
      <sheetName val="Tab.10"/>
      <sheetName val="Tab. 11"/>
      <sheetName val="Tab.12"/>
      <sheetName val="Tab.13"/>
      <sheetName val="Tab.14"/>
      <sheetName val="Tab.15"/>
      <sheetName val="Tab.16"/>
      <sheetName val="Tab. 17"/>
      <sheetName val="Tab.18"/>
      <sheetName val="Tab.19"/>
      <sheetName val="Tab. 19a"/>
      <sheetName val="Tab. 20a"/>
      <sheetName val="Tab. 20b"/>
      <sheetName val="Tab.21"/>
      <sheetName val="Tab.2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dentyfikacja"/>
      <sheetName val="Tab. 1"/>
      <sheetName val="Tab.3"/>
      <sheetName val="Tab. 4"/>
      <sheetName val="Tab. 4a"/>
      <sheetName val="Tab.5"/>
      <sheetName val="Tab.6"/>
      <sheetName val="Tab.7"/>
      <sheetName val="Tab.8"/>
      <sheetName val="Tab.9"/>
      <sheetName val="Tab.10"/>
      <sheetName val="Tab. 11"/>
      <sheetName val="Tab.12"/>
      <sheetName val="Tab.13"/>
      <sheetName val="Tab.14"/>
      <sheetName val="Tab.15"/>
      <sheetName val="Tab.16"/>
      <sheetName val="Tab. 17"/>
      <sheetName val="Tab.18"/>
      <sheetName val="Tab.19"/>
      <sheetName val="Tab. 19a"/>
      <sheetName val="Tab. 20a"/>
      <sheetName val="Tab. 20b"/>
      <sheetName val="Tab.21"/>
      <sheetName val="Tab.2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dentyfikacja"/>
      <sheetName val="Tab. 1"/>
      <sheetName val="Tab.3"/>
      <sheetName val="Tab. 4"/>
      <sheetName val="Tab. 4a"/>
      <sheetName val="Tab.5"/>
      <sheetName val="Tab.6"/>
      <sheetName val="Tab.7"/>
      <sheetName val="Tab.8"/>
      <sheetName val="Tab.9"/>
      <sheetName val="Tab.10"/>
      <sheetName val="Tab. 11"/>
      <sheetName val="Tab.12"/>
      <sheetName val="Tab.13"/>
      <sheetName val="Tab.14"/>
      <sheetName val="Tab.15"/>
      <sheetName val="Tab.16"/>
      <sheetName val="Tab. 17"/>
      <sheetName val="Tab.18"/>
      <sheetName val="Tab.19"/>
      <sheetName val="Tab. 19a"/>
      <sheetName val="Tab. 20a"/>
      <sheetName val="Tab. 20b"/>
      <sheetName val="Tab.21"/>
      <sheetName val="Tab.2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dentyfikacja"/>
      <sheetName val="Tab. 1"/>
      <sheetName val="Tab.3"/>
      <sheetName val="Tab. 4"/>
      <sheetName val="Tab. 4a"/>
      <sheetName val="Tab.5"/>
      <sheetName val="Tab.6"/>
      <sheetName val="Tab.7"/>
      <sheetName val="Tab.8"/>
      <sheetName val="Tab.9"/>
      <sheetName val="Tab.10"/>
      <sheetName val="Tab. 11"/>
      <sheetName val="Tab.12"/>
      <sheetName val="Tab.13"/>
      <sheetName val="Tab.14"/>
      <sheetName val="Tab.15"/>
      <sheetName val="Tab.16"/>
      <sheetName val="Tab. 17"/>
      <sheetName val="Tab.18"/>
      <sheetName val="Tab.19"/>
      <sheetName val="Tab. 19a"/>
      <sheetName val="Tab. 20a"/>
      <sheetName val="Tab. 20b"/>
      <sheetName val="Tab.21"/>
      <sheetName val="Tab.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15"/>
  <sheetViews>
    <sheetView zoomScalePageLayoutView="0" workbookViewId="0" topLeftCell="A1">
      <selection activeCell="C4" sqref="C4"/>
    </sheetView>
  </sheetViews>
  <sheetFormatPr defaultColWidth="9.140625" defaultRowHeight="12.75"/>
  <cols>
    <col min="1" max="1" width="39.421875" style="0" customWidth="1"/>
    <col min="2" max="2" width="64.28125" style="0" customWidth="1"/>
  </cols>
  <sheetData>
    <row r="1" spans="1:2" ht="36" customHeight="1" thickBot="1">
      <c r="A1" s="652" t="s">
        <v>220</v>
      </c>
      <c r="B1" s="653"/>
    </row>
    <row r="2" spans="1:2" ht="39.75" customHeight="1" thickBot="1">
      <c r="A2" s="101" t="s">
        <v>212</v>
      </c>
      <c r="B2" s="218" t="s">
        <v>823</v>
      </c>
    </row>
    <row r="3" spans="1:2" ht="39.75" customHeight="1" thickBot="1">
      <c r="A3" s="101" t="s">
        <v>213</v>
      </c>
      <c r="B3" s="102" t="s">
        <v>1047</v>
      </c>
    </row>
    <row r="4" spans="1:2" ht="39.75" customHeight="1" thickBot="1">
      <c r="A4" s="101" t="s">
        <v>214</v>
      </c>
      <c r="B4" s="449" t="s">
        <v>1349</v>
      </c>
    </row>
    <row r="5" spans="1:2" ht="39.75" customHeight="1" thickBot="1">
      <c r="A5" s="101" t="s">
        <v>218</v>
      </c>
      <c r="B5" s="102" t="s">
        <v>824</v>
      </c>
    </row>
    <row r="6" spans="1:2" ht="39.75" customHeight="1" thickBot="1">
      <c r="A6" s="101" t="s">
        <v>215</v>
      </c>
      <c r="B6" s="102" t="s">
        <v>825</v>
      </c>
    </row>
    <row r="7" spans="1:2" ht="39.75" customHeight="1" thickBot="1">
      <c r="A7" s="101" t="s">
        <v>216</v>
      </c>
      <c r="B7" s="102" t="s">
        <v>1317</v>
      </c>
    </row>
    <row r="8" spans="1:2" ht="39.75" customHeight="1" thickBot="1">
      <c r="A8" s="101" t="s">
        <v>217</v>
      </c>
      <c r="B8" s="449" t="s">
        <v>1318</v>
      </c>
    </row>
    <row r="9" spans="1:2" ht="39.75" customHeight="1" thickBot="1">
      <c r="A9" s="101" t="s">
        <v>219</v>
      </c>
      <c r="B9" s="102"/>
    </row>
    <row r="11" spans="1:2" ht="24.75" customHeight="1">
      <c r="A11" s="654" t="s">
        <v>237</v>
      </c>
      <c r="B11" s="654"/>
    </row>
    <row r="12" ht="30" customHeight="1"/>
    <row r="14" spans="1:2" ht="52.5" customHeight="1">
      <c r="A14" s="655" t="s">
        <v>359</v>
      </c>
      <c r="B14" s="656"/>
    </row>
    <row r="15" spans="1:2" ht="52.5" customHeight="1">
      <c r="A15" s="657" t="s">
        <v>238</v>
      </c>
      <c r="B15" s="658"/>
    </row>
  </sheetData>
  <sheetProtection/>
  <mergeCells count="4">
    <mergeCell ref="A1:B1"/>
    <mergeCell ref="A11:B11"/>
    <mergeCell ref="A14:B14"/>
    <mergeCell ref="A15:B15"/>
  </mergeCells>
  <printOptions/>
  <pageMargins left="0.7" right="0.7" top="0.75" bottom="0.75" header="0.3" footer="0.3"/>
  <pageSetup fitToHeight="0" fitToWidth="1" horizontalDpi="600" verticalDpi="600" orientation="portrait" paperSize="9" scale="86" r:id="rId1"/>
</worksheet>
</file>

<file path=xl/worksheets/sheet10.xml><?xml version="1.0" encoding="utf-8"?>
<worksheet xmlns="http://schemas.openxmlformats.org/spreadsheetml/2006/main" xmlns:r="http://schemas.openxmlformats.org/officeDocument/2006/relationships">
  <sheetPr>
    <tabColor theme="0" tint="-0.4999699890613556"/>
    <pageSetUpPr fitToPage="1"/>
  </sheetPr>
  <dimension ref="A1:A52"/>
  <sheetViews>
    <sheetView zoomScalePageLayoutView="0" workbookViewId="0" topLeftCell="A1">
      <selection activeCell="A11" sqref="A11"/>
    </sheetView>
  </sheetViews>
  <sheetFormatPr defaultColWidth="9.140625" defaultRowHeight="12.75"/>
  <cols>
    <col min="1" max="1" width="119.140625" style="125" customWidth="1"/>
    <col min="2" max="16384" width="9.140625" style="125" customWidth="1"/>
  </cols>
  <sheetData>
    <row r="1" ht="24">
      <c r="A1" s="208" t="s">
        <v>1325</v>
      </c>
    </row>
    <row r="2" ht="26.25" customHeight="1" thickBot="1">
      <c r="A2" s="131"/>
    </row>
    <row r="3" ht="12.75">
      <c r="A3" s="145" t="s">
        <v>273</v>
      </c>
    </row>
    <row r="4" ht="61.5">
      <c r="A4" s="146" t="s">
        <v>334</v>
      </c>
    </row>
    <row r="5" ht="99.75" customHeight="1" thickBot="1">
      <c r="A5" s="147"/>
    </row>
    <row r="6" ht="15" customHeight="1" thickBot="1">
      <c r="A6" s="144"/>
    </row>
    <row r="7" ht="12.75">
      <c r="A7" s="145" t="s">
        <v>274</v>
      </c>
    </row>
    <row r="8" ht="12.75">
      <c r="A8" s="148" t="s">
        <v>275</v>
      </c>
    </row>
    <row r="9" ht="12.75">
      <c r="A9" s="150" t="s">
        <v>276</v>
      </c>
    </row>
    <row r="10" ht="24">
      <c r="A10" s="151" t="s">
        <v>335</v>
      </c>
    </row>
    <row r="11" ht="12.75">
      <c r="A11" s="136" t="s">
        <v>277</v>
      </c>
    </row>
    <row r="12" ht="39.75">
      <c r="A12" s="141" t="s">
        <v>336</v>
      </c>
    </row>
    <row r="13" ht="24">
      <c r="A13" s="149" t="s">
        <v>278</v>
      </c>
    </row>
    <row r="14" ht="99.75" customHeight="1" thickBot="1">
      <c r="A14" s="147"/>
    </row>
    <row r="15" ht="15" customHeight="1" thickBot="1">
      <c r="A15" s="130"/>
    </row>
    <row r="16" ht="12.75">
      <c r="A16" s="145" t="s">
        <v>279</v>
      </c>
    </row>
    <row r="17" ht="12.75">
      <c r="A17" s="148" t="s">
        <v>280</v>
      </c>
    </row>
    <row r="18" ht="24">
      <c r="A18" s="134" t="s">
        <v>281</v>
      </c>
    </row>
    <row r="19" ht="24">
      <c r="A19" s="149" t="s">
        <v>282</v>
      </c>
    </row>
    <row r="20" ht="99.75" customHeight="1" thickBot="1">
      <c r="A20" s="147"/>
    </row>
    <row r="21" ht="15" customHeight="1" thickBot="1">
      <c r="A21" s="130"/>
    </row>
    <row r="22" ht="13.5" thickBot="1">
      <c r="A22" s="140" t="s">
        <v>283</v>
      </c>
    </row>
    <row r="23" ht="12.75">
      <c r="A23" s="133" t="s">
        <v>284</v>
      </c>
    </row>
    <row r="24" ht="12.75">
      <c r="A24" s="134" t="s">
        <v>285</v>
      </c>
    </row>
    <row r="25" ht="12.75">
      <c r="A25" s="134" t="s">
        <v>286</v>
      </c>
    </row>
    <row r="26" ht="12.75">
      <c r="A26" s="134" t="s">
        <v>287</v>
      </c>
    </row>
    <row r="27" ht="13.5" thickBot="1">
      <c r="A27" s="137" t="s">
        <v>288</v>
      </c>
    </row>
    <row r="28" ht="99.75" customHeight="1" thickBot="1">
      <c r="A28" s="135"/>
    </row>
    <row r="29" ht="15" customHeight="1" thickBot="1">
      <c r="A29" s="132"/>
    </row>
    <row r="30" ht="13.5" thickBot="1">
      <c r="A30" s="140" t="s">
        <v>289</v>
      </c>
    </row>
    <row r="31" ht="24">
      <c r="A31" s="133" t="s">
        <v>290</v>
      </c>
    </row>
    <row r="32" ht="12.75">
      <c r="A32" s="134" t="s">
        <v>291</v>
      </c>
    </row>
    <row r="33" ht="24.75" thickBot="1">
      <c r="A33" s="137" t="s">
        <v>292</v>
      </c>
    </row>
    <row r="34" ht="99.75" customHeight="1" thickBot="1">
      <c r="A34" s="137"/>
    </row>
    <row r="35" ht="24" customHeight="1" thickBot="1">
      <c r="A35" s="130"/>
    </row>
    <row r="36" ht="14.25" thickBot="1">
      <c r="A36" s="140" t="s">
        <v>338</v>
      </c>
    </row>
    <row r="37" ht="12.75">
      <c r="A37" s="133" t="s">
        <v>293</v>
      </c>
    </row>
    <row r="38" ht="36">
      <c r="A38" s="134" t="s">
        <v>346</v>
      </c>
    </row>
    <row r="39" ht="39.75">
      <c r="A39" s="155" t="s">
        <v>347</v>
      </c>
    </row>
    <row r="40" ht="99.75" customHeight="1" thickBot="1">
      <c r="A40" s="138"/>
    </row>
    <row r="41" ht="13.5" thickBot="1">
      <c r="A41" s="152"/>
    </row>
    <row r="42" ht="13.5" thickBot="1">
      <c r="A42" s="153" t="s">
        <v>294</v>
      </c>
    </row>
    <row r="43" ht="12.75">
      <c r="A43" s="133" t="s">
        <v>295</v>
      </c>
    </row>
    <row r="44" ht="12.75">
      <c r="A44" s="134" t="s">
        <v>296</v>
      </c>
    </row>
    <row r="45" ht="13.5" thickBot="1">
      <c r="A45" s="137" t="s">
        <v>297</v>
      </c>
    </row>
    <row r="46" ht="99.75" customHeight="1" thickBot="1">
      <c r="A46" s="154"/>
    </row>
    <row r="48" ht="12.75">
      <c r="A48" s="143" t="s">
        <v>344</v>
      </c>
    </row>
    <row r="49" ht="25.5">
      <c r="A49" s="143" t="s">
        <v>333</v>
      </c>
    </row>
    <row r="50" ht="12.75">
      <c r="A50" s="143" t="s">
        <v>337</v>
      </c>
    </row>
    <row r="51" ht="12.75">
      <c r="A51" s="143" t="s">
        <v>339</v>
      </c>
    </row>
    <row r="52" ht="12.75">
      <c r="A52" s="143" t="s">
        <v>340</v>
      </c>
    </row>
  </sheetData>
  <sheetProtection/>
  <printOptions/>
  <pageMargins left="0.7" right="0.7" top="0.75" bottom="0.75" header="0.3" footer="0.3"/>
  <pageSetup fitToHeight="0"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S95"/>
  <sheetViews>
    <sheetView view="pageBreakPreview" zoomScale="90" zoomScaleNormal="90" zoomScaleSheetLayoutView="90" zoomScalePageLayoutView="0" workbookViewId="0" topLeftCell="B2">
      <selection activeCell="U5" sqref="U5"/>
    </sheetView>
  </sheetViews>
  <sheetFormatPr defaultColWidth="9.140625" defaultRowHeight="12.75"/>
  <cols>
    <col min="1" max="1" width="0" style="219" hidden="1" customWidth="1"/>
    <col min="2" max="2" width="28.140625" style="219" customWidth="1"/>
    <col min="3" max="3" width="13.140625" style="219" hidden="1" customWidth="1"/>
    <col min="4" max="4" width="16.421875" style="219" hidden="1" customWidth="1"/>
    <col min="5" max="5" width="13.140625" style="219" customWidth="1"/>
    <col min="6" max="6" width="13.140625" style="219" hidden="1" customWidth="1"/>
    <col min="7" max="7" width="13.140625" style="219" customWidth="1"/>
    <col min="8" max="8" width="13.140625" style="219" hidden="1" customWidth="1"/>
    <col min="9" max="11" width="13.140625" style="219" customWidth="1"/>
    <col min="12" max="12" width="17.7109375" style="219" customWidth="1"/>
    <col min="13" max="13" width="17.57421875" style="219" customWidth="1"/>
    <col min="14" max="14" width="17.8515625" style="219" customWidth="1"/>
    <col min="15" max="16" width="16.7109375" style="219" hidden="1" customWidth="1"/>
    <col min="17" max="17" width="38.8515625" style="219" customWidth="1"/>
    <col min="18" max="18" width="7.57421875" style="219" customWidth="1"/>
    <col min="19" max="16384" width="9.140625" style="219" customWidth="1"/>
  </cols>
  <sheetData>
    <row r="1" spans="2:17" s="471" customFormat="1" ht="36.75" customHeight="1" hidden="1">
      <c r="B1" s="936" t="s">
        <v>1071</v>
      </c>
      <c r="C1" s="936"/>
      <c r="D1" s="936"/>
      <c r="E1" s="936"/>
      <c r="F1" s="936"/>
      <c r="G1" s="936"/>
      <c r="H1" s="936"/>
      <c r="I1" s="936"/>
      <c r="J1" s="936"/>
      <c r="K1" s="936"/>
      <c r="L1" s="936"/>
      <c r="M1" s="936"/>
      <c r="N1" s="936"/>
      <c r="O1" s="936"/>
      <c r="P1" s="937"/>
      <c r="Q1" s="937"/>
    </row>
    <row r="2" spans="2:18" s="471" customFormat="1" ht="17.25" customHeight="1">
      <c r="B2" s="938" t="s">
        <v>1324</v>
      </c>
      <c r="C2" s="939"/>
      <c r="D2" s="939"/>
      <c r="E2" s="939"/>
      <c r="F2" s="939"/>
      <c r="G2" s="939"/>
      <c r="H2" s="939"/>
      <c r="I2" s="939"/>
      <c r="J2" s="939"/>
      <c r="K2" s="940"/>
      <c r="L2" s="940"/>
      <c r="M2" s="940"/>
      <c r="N2" s="940"/>
      <c r="O2" s="940"/>
      <c r="P2" s="940"/>
      <c r="Q2" s="940"/>
      <c r="R2" s="472"/>
    </row>
    <row r="3" spans="2:17" s="475" customFormat="1" ht="105" customHeight="1">
      <c r="B3" s="473" t="s">
        <v>1072</v>
      </c>
      <c r="C3" s="473" t="s">
        <v>1073</v>
      </c>
      <c r="D3" s="473" t="s">
        <v>1074</v>
      </c>
      <c r="E3" s="473" t="s">
        <v>1075</v>
      </c>
      <c r="F3" s="473" t="s">
        <v>1076</v>
      </c>
      <c r="G3" s="473" t="s">
        <v>1077</v>
      </c>
      <c r="H3" s="473" t="s">
        <v>1078</v>
      </c>
      <c r="I3" s="473" t="s">
        <v>1079</v>
      </c>
      <c r="J3" s="473" t="s">
        <v>1080</v>
      </c>
      <c r="K3" s="473" t="s">
        <v>1081</v>
      </c>
      <c r="L3" s="473" t="s">
        <v>374</v>
      </c>
      <c r="M3" s="473" t="s">
        <v>375</v>
      </c>
      <c r="N3" s="473" t="s">
        <v>1082</v>
      </c>
      <c r="O3" s="473" t="s">
        <v>1083</v>
      </c>
      <c r="P3" s="473" t="s">
        <v>1084</v>
      </c>
      <c r="Q3" s="474" t="s">
        <v>90</v>
      </c>
    </row>
    <row r="4" spans="2:17" s="475" customFormat="1" ht="12">
      <c r="B4" s="476" t="s">
        <v>30</v>
      </c>
      <c r="C4" s="476" t="s">
        <v>31</v>
      </c>
      <c r="D4" s="476" t="s">
        <v>32</v>
      </c>
      <c r="E4" s="476" t="s">
        <v>31</v>
      </c>
      <c r="F4" s="476" t="s">
        <v>34</v>
      </c>
      <c r="G4" s="476" t="s">
        <v>32</v>
      </c>
      <c r="H4" s="476" t="s">
        <v>36</v>
      </c>
      <c r="I4" s="476" t="s">
        <v>33</v>
      </c>
      <c r="J4" s="476" t="s">
        <v>34</v>
      </c>
      <c r="K4" s="477" t="s">
        <v>35</v>
      </c>
      <c r="L4" s="477" t="s">
        <v>36</v>
      </c>
      <c r="M4" s="477" t="s">
        <v>37</v>
      </c>
      <c r="N4" s="477" t="s">
        <v>38</v>
      </c>
      <c r="O4" s="477" t="s">
        <v>44</v>
      </c>
      <c r="P4" s="477" t="s">
        <v>1085</v>
      </c>
      <c r="Q4" s="477" t="s">
        <v>39</v>
      </c>
    </row>
    <row r="5" spans="1:18" s="475" customFormat="1" ht="153" customHeight="1">
      <c r="A5" s="475">
        <v>1</v>
      </c>
      <c r="B5" s="478" t="s">
        <v>840</v>
      </c>
      <c r="C5" s="479" t="s">
        <v>1086</v>
      </c>
      <c r="D5" s="480" t="s">
        <v>384</v>
      </c>
      <c r="E5" s="480" t="s">
        <v>384</v>
      </c>
      <c r="F5" s="480" t="s">
        <v>384</v>
      </c>
      <c r="G5" s="480" t="s">
        <v>384</v>
      </c>
      <c r="H5" s="480" t="s">
        <v>384</v>
      </c>
      <c r="I5" s="480" t="s">
        <v>384</v>
      </c>
      <c r="J5" s="480" t="s">
        <v>384</v>
      </c>
      <c r="K5" s="480" t="s">
        <v>384</v>
      </c>
      <c r="L5" s="480" t="s">
        <v>384</v>
      </c>
      <c r="M5" s="480" t="s">
        <v>384</v>
      </c>
      <c r="N5" s="480" t="s">
        <v>384</v>
      </c>
      <c r="O5" s="480" t="s">
        <v>384</v>
      </c>
      <c r="P5" s="480" t="s">
        <v>384</v>
      </c>
      <c r="Q5" s="481" t="s">
        <v>1348</v>
      </c>
      <c r="R5" s="482"/>
    </row>
    <row r="6" spans="1:18" s="475" customFormat="1" ht="27" customHeight="1">
      <c r="A6" s="475">
        <v>2</v>
      </c>
      <c r="B6" s="617" t="s">
        <v>1087</v>
      </c>
      <c r="C6" s="483" t="s">
        <v>1086</v>
      </c>
      <c r="D6" s="483" t="s">
        <v>384</v>
      </c>
      <c r="E6" s="483" t="s">
        <v>934</v>
      </c>
      <c r="F6" s="483" t="s">
        <v>384</v>
      </c>
      <c r="G6" s="483" t="s">
        <v>1088</v>
      </c>
      <c r="H6" s="483" t="s">
        <v>1088</v>
      </c>
      <c r="I6" s="618" t="s">
        <v>384</v>
      </c>
      <c r="J6" s="618" t="s">
        <v>384</v>
      </c>
      <c r="K6" s="618" t="s">
        <v>899</v>
      </c>
      <c r="L6" s="494">
        <v>261816000</v>
      </c>
      <c r="M6" s="619" t="s">
        <v>384</v>
      </c>
      <c r="N6" s="619" t="s">
        <v>384</v>
      </c>
      <c r="O6" s="483" t="s">
        <v>1089</v>
      </c>
      <c r="P6" s="483" t="s">
        <v>1089</v>
      </c>
      <c r="Q6" s="483" t="s">
        <v>384</v>
      </c>
      <c r="R6" s="482"/>
    </row>
    <row r="7" spans="1:18" s="475" customFormat="1" ht="39.75" customHeight="1">
      <c r="A7" s="475">
        <v>3</v>
      </c>
      <c r="B7" s="478" t="s">
        <v>1090</v>
      </c>
      <c r="C7" s="479" t="s">
        <v>1086</v>
      </c>
      <c r="D7" s="480" t="s">
        <v>384</v>
      </c>
      <c r="E7" s="480" t="s">
        <v>841</v>
      </c>
      <c r="F7" s="480" t="s">
        <v>384</v>
      </c>
      <c r="G7" s="480" t="s">
        <v>943</v>
      </c>
      <c r="H7" s="480" t="s">
        <v>943</v>
      </c>
      <c r="I7" s="483" t="s">
        <v>1091</v>
      </c>
      <c r="J7" s="484" t="s">
        <v>384</v>
      </c>
      <c r="K7" s="484" t="s">
        <v>842</v>
      </c>
      <c r="L7" s="485">
        <v>87760000</v>
      </c>
      <c r="M7" s="486" t="s">
        <v>384</v>
      </c>
      <c r="N7" s="487" t="s">
        <v>384</v>
      </c>
      <c r="O7" s="480" t="s">
        <v>1089</v>
      </c>
      <c r="P7" s="480" t="s">
        <v>1089</v>
      </c>
      <c r="Q7" s="488" t="s">
        <v>1092</v>
      </c>
      <c r="R7" s="482"/>
    </row>
    <row r="8" spans="1:18" s="475" customFormat="1" ht="34.5" customHeight="1">
      <c r="A8" s="475">
        <v>4</v>
      </c>
      <c r="B8" s="489" t="s">
        <v>843</v>
      </c>
      <c r="C8" s="479" t="s">
        <v>1086</v>
      </c>
      <c r="D8" s="480" t="s">
        <v>384</v>
      </c>
      <c r="E8" s="480" t="s">
        <v>841</v>
      </c>
      <c r="F8" s="480" t="s">
        <v>384</v>
      </c>
      <c r="G8" s="483" t="s">
        <v>934</v>
      </c>
      <c r="H8" s="483" t="s">
        <v>384</v>
      </c>
      <c r="I8" s="483" t="s">
        <v>1093</v>
      </c>
      <c r="J8" s="484" t="s">
        <v>384</v>
      </c>
      <c r="K8" s="484" t="s">
        <v>844</v>
      </c>
      <c r="L8" s="485">
        <v>87760000</v>
      </c>
      <c r="M8" s="486" t="s">
        <v>384</v>
      </c>
      <c r="N8" s="487" t="s">
        <v>384</v>
      </c>
      <c r="O8" s="480" t="s">
        <v>1089</v>
      </c>
      <c r="P8" s="480" t="s">
        <v>1089</v>
      </c>
      <c r="Q8" s="490" t="s">
        <v>1094</v>
      </c>
      <c r="R8" s="482"/>
    </row>
    <row r="9" spans="1:18" ht="129" customHeight="1">
      <c r="A9" s="219">
        <v>5</v>
      </c>
      <c r="B9" s="478" t="s">
        <v>845</v>
      </c>
      <c r="C9" s="479" t="s">
        <v>1086</v>
      </c>
      <c r="D9" s="480" t="s">
        <v>384</v>
      </c>
      <c r="E9" s="480" t="s">
        <v>846</v>
      </c>
      <c r="F9" s="480" t="s">
        <v>384</v>
      </c>
      <c r="G9" s="480" t="s">
        <v>847</v>
      </c>
      <c r="H9" s="480" t="s">
        <v>384</v>
      </c>
      <c r="I9" s="484" t="s">
        <v>848</v>
      </c>
      <c r="J9" s="484" t="s">
        <v>849</v>
      </c>
      <c r="K9" s="484" t="s">
        <v>384</v>
      </c>
      <c r="L9" s="485">
        <v>3515548</v>
      </c>
      <c r="M9" s="486" t="s">
        <v>850</v>
      </c>
      <c r="N9" s="487">
        <v>5472954.66</v>
      </c>
      <c r="O9" s="480" t="s">
        <v>1089</v>
      </c>
      <c r="P9" s="480" t="s">
        <v>1089</v>
      </c>
      <c r="Q9" s="490" t="s">
        <v>1095</v>
      </c>
      <c r="R9" s="491"/>
    </row>
    <row r="10" spans="1:18" ht="72" customHeight="1">
      <c r="A10" s="219">
        <v>6</v>
      </c>
      <c r="B10" s="489" t="s">
        <v>851</v>
      </c>
      <c r="C10" s="479" t="s">
        <v>1086</v>
      </c>
      <c r="D10" s="480" t="s">
        <v>384</v>
      </c>
      <c r="E10" s="480" t="s">
        <v>852</v>
      </c>
      <c r="F10" s="480" t="s">
        <v>384</v>
      </c>
      <c r="G10" s="480" t="s">
        <v>943</v>
      </c>
      <c r="H10" s="480" t="s">
        <v>943</v>
      </c>
      <c r="I10" s="484" t="s">
        <v>853</v>
      </c>
      <c r="J10" s="618" t="s">
        <v>1096</v>
      </c>
      <c r="K10" s="484" t="s">
        <v>844</v>
      </c>
      <c r="L10" s="485">
        <v>16823592</v>
      </c>
      <c r="M10" s="486" t="s">
        <v>384</v>
      </c>
      <c r="N10" s="619" t="s">
        <v>1097</v>
      </c>
      <c r="O10" s="480" t="s">
        <v>1089</v>
      </c>
      <c r="P10" s="480" t="s">
        <v>1089</v>
      </c>
      <c r="Q10" s="526" t="s">
        <v>1098</v>
      </c>
      <c r="R10" s="491"/>
    </row>
    <row r="11" spans="1:19" ht="23.25" customHeight="1">
      <c r="A11" s="219">
        <v>1</v>
      </c>
      <c r="B11" s="492" t="s">
        <v>854</v>
      </c>
      <c r="C11" s="479" t="s">
        <v>1086</v>
      </c>
      <c r="D11" s="480" t="s">
        <v>384</v>
      </c>
      <c r="E11" s="251" t="s">
        <v>855</v>
      </c>
      <c r="F11" s="251" t="s">
        <v>384</v>
      </c>
      <c r="G11" s="251" t="s">
        <v>856</v>
      </c>
      <c r="H11" s="251" t="s">
        <v>384</v>
      </c>
      <c r="I11" s="251" t="s">
        <v>857</v>
      </c>
      <c r="J11" s="483" t="s">
        <v>1099</v>
      </c>
      <c r="K11" s="483" t="s">
        <v>384</v>
      </c>
      <c r="L11" s="493">
        <v>34104800</v>
      </c>
      <c r="M11" s="494">
        <v>34104800</v>
      </c>
      <c r="N11" s="494">
        <v>27237942.95</v>
      </c>
      <c r="O11" s="251" t="s">
        <v>1089</v>
      </c>
      <c r="P11" s="251" t="s">
        <v>1089</v>
      </c>
      <c r="Q11" s="480" t="s">
        <v>384</v>
      </c>
      <c r="R11" s="495"/>
      <c r="S11" s="496"/>
    </row>
    <row r="12" spans="1:18" ht="23.25" customHeight="1">
      <c r="A12" s="219">
        <v>2</v>
      </c>
      <c r="B12" s="492" t="s">
        <v>858</v>
      </c>
      <c r="C12" s="479" t="s">
        <v>1086</v>
      </c>
      <c r="D12" s="480" t="s">
        <v>384</v>
      </c>
      <c r="E12" s="251" t="s">
        <v>859</v>
      </c>
      <c r="F12" s="251" t="s">
        <v>384</v>
      </c>
      <c r="G12" s="251" t="s">
        <v>860</v>
      </c>
      <c r="H12" s="251" t="s">
        <v>384</v>
      </c>
      <c r="I12" s="251" t="s">
        <v>861</v>
      </c>
      <c r="J12" s="251" t="s">
        <v>384</v>
      </c>
      <c r="K12" s="554" t="s">
        <v>1100</v>
      </c>
      <c r="L12" s="493">
        <v>33400500</v>
      </c>
      <c r="M12" s="251" t="s">
        <v>384</v>
      </c>
      <c r="N12" s="251" t="s">
        <v>384</v>
      </c>
      <c r="O12" s="251" t="s">
        <v>1089</v>
      </c>
      <c r="P12" s="251" t="s">
        <v>1089</v>
      </c>
      <c r="Q12" s="480" t="s">
        <v>384</v>
      </c>
      <c r="R12" s="491"/>
    </row>
    <row r="13" spans="1:18" ht="38.25" customHeight="1">
      <c r="A13" s="219">
        <v>3</v>
      </c>
      <c r="B13" s="492" t="s">
        <v>862</v>
      </c>
      <c r="C13" s="479" t="s">
        <v>1086</v>
      </c>
      <c r="D13" s="480" t="s">
        <v>384</v>
      </c>
      <c r="E13" s="251" t="s">
        <v>863</v>
      </c>
      <c r="F13" s="251" t="s">
        <v>384</v>
      </c>
      <c r="G13" s="251" t="s">
        <v>864</v>
      </c>
      <c r="H13" s="251" t="s">
        <v>384</v>
      </c>
      <c r="I13" s="251" t="s">
        <v>865</v>
      </c>
      <c r="J13" s="251" t="s">
        <v>384</v>
      </c>
      <c r="K13" s="483" t="s">
        <v>1101</v>
      </c>
      <c r="L13" s="493">
        <v>181541539.38</v>
      </c>
      <c r="M13" s="251" t="s">
        <v>384</v>
      </c>
      <c r="N13" s="251" t="s">
        <v>384</v>
      </c>
      <c r="O13" s="251" t="s">
        <v>1089</v>
      </c>
      <c r="P13" s="251" t="s">
        <v>1089</v>
      </c>
      <c r="Q13" s="488" t="s">
        <v>1102</v>
      </c>
      <c r="R13" s="491"/>
    </row>
    <row r="14" spans="1:18" ht="23.25" customHeight="1">
      <c r="A14" s="219">
        <v>1</v>
      </c>
      <c r="B14" s="620" t="s">
        <v>1103</v>
      </c>
      <c r="C14" s="498" t="s">
        <v>1086</v>
      </c>
      <c r="D14" s="498" t="s">
        <v>384</v>
      </c>
      <c r="E14" s="499" t="s">
        <v>934</v>
      </c>
      <c r="F14" s="499" t="s">
        <v>384</v>
      </c>
      <c r="G14" s="499" t="s">
        <v>1104</v>
      </c>
      <c r="H14" s="499" t="s">
        <v>1104</v>
      </c>
      <c r="I14" s="499" t="s">
        <v>384</v>
      </c>
      <c r="J14" s="499" t="s">
        <v>384</v>
      </c>
      <c r="K14" s="499" t="s">
        <v>899</v>
      </c>
      <c r="L14" s="499">
        <v>152726000</v>
      </c>
      <c r="M14" s="499" t="s">
        <v>384</v>
      </c>
      <c r="N14" s="499" t="s">
        <v>384</v>
      </c>
      <c r="O14" s="499" t="s">
        <v>1089</v>
      </c>
      <c r="P14" s="499" t="s">
        <v>1089</v>
      </c>
      <c r="Q14" s="499" t="s">
        <v>384</v>
      </c>
      <c r="R14" s="491"/>
    </row>
    <row r="15" spans="1:18" ht="24" customHeight="1">
      <c r="A15" s="219">
        <v>2</v>
      </c>
      <c r="B15" s="617" t="s">
        <v>1105</v>
      </c>
      <c r="C15" s="483" t="s">
        <v>1086</v>
      </c>
      <c r="D15" s="483" t="s">
        <v>384</v>
      </c>
      <c r="E15" s="483" t="s">
        <v>934</v>
      </c>
      <c r="F15" s="483" t="s">
        <v>384</v>
      </c>
      <c r="G15" s="483" t="s">
        <v>1106</v>
      </c>
      <c r="H15" s="483" t="s">
        <v>1106</v>
      </c>
      <c r="I15" s="618" t="s">
        <v>384</v>
      </c>
      <c r="J15" s="618" t="s">
        <v>384</v>
      </c>
      <c r="K15" s="618" t="s">
        <v>1107</v>
      </c>
      <c r="L15" s="494">
        <v>26181600</v>
      </c>
      <c r="M15" s="619" t="s">
        <v>384</v>
      </c>
      <c r="N15" s="619" t="s">
        <v>384</v>
      </c>
      <c r="O15" s="483" t="s">
        <v>1089</v>
      </c>
      <c r="P15" s="483" t="s">
        <v>1089</v>
      </c>
      <c r="Q15" s="483" t="s">
        <v>384</v>
      </c>
      <c r="R15" s="491"/>
    </row>
    <row r="16" spans="1:18" ht="119.25" customHeight="1">
      <c r="A16" s="219">
        <v>3</v>
      </c>
      <c r="B16" s="478" t="s">
        <v>866</v>
      </c>
      <c r="C16" s="479" t="s">
        <v>1086</v>
      </c>
      <c r="D16" s="480" t="s">
        <v>384</v>
      </c>
      <c r="E16" s="480" t="s">
        <v>867</v>
      </c>
      <c r="F16" s="480" t="s">
        <v>384</v>
      </c>
      <c r="G16" s="480" t="s">
        <v>868</v>
      </c>
      <c r="H16" s="480" t="s">
        <v>384</v>
      </c>
      <c r="I16" s="484" t="s">
        <v>869</v>
      </c>
      <c r="J16" s="484" t="s">
        <v>870</v>
      </c>
      <c r="K16" s="484" t="s">
        <v>384</v>
      </c>
      <c r="L16" s="485">
        <v>64048500</v>
      </c>
      <c r="M16" s="485">
        <v>64048500</v>
      </c>
      <c r="N16" s="483" t="s">
        <v>1108</v>
      </c>
      <c r="O16" s="480" t="s">
        <v>1089</v>
      </c>
      <c r="P16" s="480" t="s">
        <v>1089</v>
      </c>
      <c r="Q16" s="488" t="s">
        <v>1109</v>
      </c>
      <c r="R16" s="491"/>
    </row>
    <row r="17" spans="1:18" ht="211.5" customHeight="1">
      <c r="A17" s="219">
        <v>4</v>
      </c>
      <c r="B17" s="478" t="s">
        <v>871</v>
      </c>
      <c r="C17" s="479" t="s">
        <v>1086</v>
      </c>
      <c r="D17" s="480" t="s">
        <v>384</v>
      </c>
      <c r="E17" s="480" t="s">
        <v>872</v>
      </c>
      <c r="F17" s="480" t="s">
        <v>384</v>
      </c>
      <c r="G17" s="251" t="s">
        <v>873</v>
      </c>
      <c r="H17" s="500" t="s">
        <v>384</v>
      </c>
      <c r="I17" s="501" t="s">
        <v>874</v>
      </c>
      <c r="J17" s="502" t="s">
        <v>384</v>
      </c>
      <c r="K17" s="483" t="s">
        <v>844</v>
      </c>
      <c r="L17" s="485">
        <v>10392454.24</v>
      </c>
      <c r="M17" s="503" t="s">
        <v>384</v>
      </c>
      <c r="N17" s="504" t="s">
        <v>384</v>
      </c>
      <c r="O17" s="480" t="s">
        <v>1089</v>
      </c>
      <c r="P17" s="480" t="s">
        <v>1089</v>
      </c>
      <c r="Q17" s="490" t="s">
        <v>1110</v>
      </c>
      <c r="R17" s="491"/>
    </row>
    <row r="18" spans="1:18" ht="12.75">
      <c r="A18" s="219">
        <v>5</v>
      </c>
      <c r="B18" s="478" t="s">
        <v>875</v>
      </c>
      <c r="C18" s="479" t="s">
        <v>1086</v>
      </c>
      <c r="D18" s="480" t="s">
        <v>384</v>
      </c>
      <c r="E18" s="480" t="s">
        <v>872</v>
      </c>
      <c r="F18" s="480" t="s">
        <v>384</v>
      </c>
      <c r="G18" s="480" t="s">
        <v>876</v>
      </c>
      <c r="H18" s="480" t="s">
        <v>384</v>
      </c>
      <c r="I18" s="251" t="s">
        <v>877</v>
      </c>
      <c r="J18" s="483" t="s">
        <v>1111</v>
      </c>
      <c r="K18" s="480" t="s">
        <v>384</v>
      </c>
      <c r="L18" s="485">
        <v>48096720</v>
      </c>
      <c r="M18" s="494">
        <v>48096720</v>
      </c>
      <c r="N18" s="494">
        <v>3084967.91</v>
      </c>
      <c r="O18" s="480" t="s">
        <v>1089</v>
      </c>
      <c r="P18" s="480" t="s">
        <v>1089</v>
      </c>
      <c r="Q18" s="484" t="s">
        <v>384</v>
      </c>
      <c r="R18" s="491"/>
    </row>
    <row r="19" spans="2:18" ht="36">
      <c r="B19" s="505" t="s">
        <v>1112</v>
      </c>
      <c r="C19" s="506" t="s">
        <v>1089</v>
      </c>
      <c r="D19" s="506" t="s">
        <v>895</v>
      </c>
      <c r="E19" s="506" t="s">
        <v>384</v>
      </c>
      <c r="F19" s="506" t="s">
        <v>844</v>
      </c>
      <c r="G19" s="506" t="s">
        <v>384</v>
      </c>
      <c r="H19" s="506" t="s">
        <v>935</v>
      </c>
      <c r="I19" s="507" t="s">
        <v>384</v>
      </c>
      <c r="J19" s="506" t="s">
        <v>384</v>
      </c>
      <c r="K19" s="506" t="s">
        <v>1113</v>
      </c>
      <c r="L19" s="508">
        <v>25619400</v>
      </c>
      <c r="M19" s="506" t="s">
        <v>384</v>
      </c>
      <c r="N19" s="506" t="s">
        <v>384</v>
      </c>
      <c r="O19" s="506" t="s">
        <v>1089</v>
      </c>
      <c r="P19" s="506" t="s">
        <v>1089</v>
      </c>
      <c r="Q19" s="509" t="s">
        <v>1114</v>
      </c>
      <c r="R19" s="491"/>
    </row>
    <row r="20" spans="2:18" ht="27.75" customHeight="1">
      <c r="B20" s="505" t="s">
        <v>1115</v>
      </c>
      <c r="C20" s="506" t="s">
        <v>1089</v>
      </c>
      <c r="D20" s="506" t="s">
        <v>895</v>
      </c>
      <c r="E20" s="506" t="s">
        <v>384</v>
      </c>
      <c r="F20" s="506" t="s">
        <v>844</v>
      </c>
      <c r="G20" s="506" t="s">
        <v>384</v>
      </c>
      <c r="H20" s="506" t="s">
        <v>935</v>
      </c>
      <c r="I20" s="506" t="s">
        <v>384</v>
      </c>
      <c r="J20" s="506" t="s">
        <v>384</v>
      </c>
      <c r="K20" s="506" t="s">
        <v>1113</v>
      </c>
      <c r="L20" s="508">
        <v>34159200</v>
      </c>
      <c r="M20" s="506" t="s">
        <v>384</v>
      </c>
      <c r="N20" s="506" t="s">
        <v>384</v>
      </c>
      <c r="O20" s="506" t="s">
        <v>1089</v>
      </c>
      <c r="P20" s="506" t="s">
        <v>1089</v>
      </c>
      <c r="Q20" s="510" t="s">
        <v>1116</v>
      </c>
      <c r="R20" s="491"/>
    </row>
    <row r="21" spans="2:18" ht="23.25" customHeight="1">
      <c r="B21" s="505" t="s">
        <v>1117</v>
      </c>
      <c r="C21" s="506" t="s">
        <v>1089</v>
      </c>
      <c r="D21" s="506" t="s">
        <v>895</v>
      </c>
      <c r="E21" s="506" t="s">
        <v>384</v>
      </c>
      <c r="F21" s="506" t="s">
        <v>844</v>
      </c>
      <c r="G21" s="506" t="s">
        <v>384</v>
      </c>
      <c r="H21" s="506" t="s">
        <v>935</v>
      </c>
      <c r="I21" s="507" t="s">
        <v>384</v>
      </c>
      <c r="J21" s="506" t="s">
        <v>384</v>
      </c>
      <c r="K21" s="506" t="s">
        <v>1113</v>
      </c>
      <c r="L21" s="508">
        <v>8539800</v>
      </c>
      <c r="M21" s="506" t="s">
        <v>384</v>
      </c>
      <c r="N21" s="506" t="s">
        <v>384</v>
      </c>
      <c r="O21" s="506" t="s">
        <v>1089</v>
      </c>
      <c r="P21" s="506" t="s">
        <v>1089</v>
      </c>
      <c r="Q21" s="510" t="s">
        <v>1118</v>
      </c>
      <c r="R21" s="491"/>
    </row>
    <row r="22" spans="1:18" ht="26.25" customHeight="1">
      <c r="A22" s="219">
        <v>1</v>
      </c>
      <c r="B22" s="511" t="s">
        <v>878</v>
      </c>
      <c r="C22" s="479" t="s">
        <v>1086</v>
      </c>
      <c r="D22" s="479" t="s">
        <v>384</v>
      </c>
      <c r="E22" s="479" t="s">
        <v>879</v>
      </c>
      <c r="F22" s="479" t="s">
        <v>384</v>
      </c>
      <c r="G22" s="479" t="s">
        <v>944</v>
      </c>
      <c r="H22" s="479" t="s">
        <v>944</v>
      </c>
      <c r="I22" s="479" t="s">
        <v>384</v>
      </c>
      <c r="J22" s="479" t="s">
        <v>384</v>
      </c>
      <c r="K22" s="512" t="s">
        <v>880</v>
      </c>
      <c r="L22" s="513">
        <v>65820000</v>
      </c>
      <c r="M22" s="479" t="s">
        <v>384</v>
      </c>
      <c r="N22" s="479" t="s">
        <v>384</v>
      </c>
      <c r="O22" s="479" t="s">
        <v>1089</v>
      </c>
      <c r="P22" s="479" t="s">
        <v>1089</v>
      </c>
      <c r="Q22" s="479" t="s">
        <v>384</v>
      </c>
      <c r="R22" s="491"/>
    </row>
    <row r="23" spans="1:18" ht="26.25" customHeight="1">
      <c r="A23" s="219">
        <v>2</v>
      </c>
      <c r="B23" s="617" t="s">
        <v>1119</v>
      </c>
      <c r="C23" s="483" t="s">
        <v>1086</v>
      </c>
      <c r="D23" s="483" t="s">
        <v>384</v>
      </c>
      <c r="E23" s="483" t="s">
        <v>853</v>
      </c>
      <c r="F23" s="483" t="s">
        <v>384</v>
      </c>
      <c r="G23" s="483" t="s">
        <v>1120</v>
      </c>
      <c r="H23" s="483" t="s">
        <v>384</v>
      </c>
      <c r="I23" s="483" t="s">
        <v>1121</v>
      </c>
      <c r="J23" s="483" t="s">
        <v>384</v>
      </c>
      <c r="K23" s="554" t="s">
        <v>844</v>
      </c>
      <c r="L23" s="494">
        <v>74596000</v>
      </c>
      <c r="M23" s="483" t="s">
        <v>384</v>
      </c>
      <c r="N23" s="483" t="s">
        <v>384</v>
      </c>
      <c r="O23" s="483" t="s">
        <v>1089</v>
      </c>
      <c r="P23" s="483" t="s">
        <v>1089</v>
      </c>
      <c r="Q23" s="483" t="s">
        <v>384</v>
      </c>
      <c r="R23" s="491"/>
    </row>
    <row r="24" spans="2:18" ht="39" customHeight="1">
      <c r="B24" s="515" t="s">
        <v>1122</v>
      </c>
      <c r="C24" s="506" t="s">
        <v>1086</v>
      </c>
      <c r="D24" s="506" t="s">
        <v>384</v>
      </c>
      <c r="E24" s="506" t="s">
        <v>384</v>
      </c>
      <c r="F24" s="506" t="s">
        <v>844</v>
      </c>
      <c r="G24" s="506" t="s">
        <v>384</v>
      </c>
      <c r="H24" s="506" t="s">
        <v>1123</v>
      </c>
      <c r="I24" s="506" t="s">
        <v>384</v>
      </c>
      <c r="J24" s="506" t="s">
        <v>384</v>
      </c>
      <c r="K24" s="506" t="s">
        <v>1124</v>
      </c>
      <c r="L24" s="508">
        <v>146352987.34</v>
      </c>
      <c r="M24" s="506" t="s">
        <v>384</v>
      </c>
      <c r="N24" s="506" t="s">
        <v>384</v>
      </c>
      <c r="O24" s="506" t="s">
        <v>1089</v>
      </c>
      <c r="P24" s="506" t="s">
        <v>1089</v>
      </c>
      <c r="Q24" s="510" t="s">
        <v>1125</v>
      </c>
      <c r="R24" s="491"/>
    </row>
    <row r="25" spans="2:18" ht="38.25" customHeight="1">
      <c r="B25" s="515" t="s">
        <v>1126</v>
      </c>
      <c r="C25" s="506" t="s">
        <v>1086</v>
      </c>
      <c r="D25" s="506" t="s">
        <v>384</v>
      </c>
      <c r="E25" s="506" t="s">
        <v>384</v>
      </c>
      <c r="F25" s="506" t="s">
        <v>844</v>
      </c>
      <c r="G25" s="506" t="s">
        <v>384</v>
      </c>
      <c r="H25" s="506" t="s">
        <v>1123</v>
      </c>
      <c r="I25" s="506" t="s">
        <v>384</v>
      </c>
      <c r="J25" s="506" t="s">
        <v>384</v>
      </c>
      <c r="K25" s="506" t="s">
        <v>1124</v>
      </c>
      <c r="L25" s="508">
        <v>32024250</v>
      </c>
      <c r="M25" s="506" t="s">
        <v>384</v>
      </c>
      <c r="N25" s="506" t="s">
        <v>384</v>
      </c>
      <c r="O25" s="506" t="s">
        <v>1089</v>
      </c>
      <c r="P25" s="506" t="s">
        <v>1089</v>
      </c>
      <c r="Q25" s="510" t="s">
        <v>1127</v>
      </c>
      <c r="R25" s="491"/>
    </row>
    <row r="26" spans="2:18" ht="61.5" customHeight="1">
      <c r="B26" s="515" t="s">
        <v>1128</v>
      </c>
      <c r="C26" s="506" t="s">
        <v>1086</v>
      </c>
      <c r="D26" s="506" t="s">
        <v>384</v>
      </c>
      <c r="E26" s="506" t="s">
        <v>384</v>
      </c>
      <c r="F26" s="506" t="s">
        <v>844</v>
      </c>
      <c r="G26" s="506" t="s">
        <v>384</v>
      </c>
      <c r="H26" s="506" t="s">
        <v>935</v>
      </c>
      <c r="I26" s="506" t="s">
        <v>384</v>
      </c>
      <c r="J26" s="506" t="s">
        <v>384</v>
      </c>
      <c r="K26" s="506" t="s">
        <v>1124</v>
      </c>
      <c r="L26" s="508">
        <v>256194000</v>
      </c>
      <c r="M26" s="506" t="s">
        <v>384</v>
      </c>
      <c r="N26" s="506" t="s">
        <v>384</v>
      </c>
      <c r="O26" s="506" t="s">
        <v>1089</v>
      </c>
      <c r="P26" s="506" t="s">
        <v>1089</v>
      </c>
      <c r="Q26" s="510" t="s">
        <v>1129</v>
      </c>
      <c r="R26" s="491"/>
    </row>
    <row r="27" spans="1:18" ht="36.75" customHeight="1">
      <c r="A27" s="219">
        <v>1</v>
      </c>
      <c r="B27" s="492" t="s">
        <v>881</v>
      </c>
      <c r="C27" s="479" t="s">
        <v>1086</v>
      </c>
      <c r="D27" s="480" t="s">
        <v>384</v>
      </c>
      <c r="E27" s="251" t="s">
        <v>882</v>
      </c>
      <c r="F27" s="480" t="s">
        <v>384</v>
      </c>
      <c r="G27" s="251" t="s">
        <v>883</v>
      </c>
      <c r="H27" s="480" t="s">
        <v>384</v>
      </c>
      <c r="I27" s="251" t="s">
        <v>855</v>
      </c>
      <c r="J27" s="251" t="s">
        <v>884</v>
      </c>
      <c r="K27" s="480" t="s">
        <v>384</v>
      </c>
      <c r="L27" s="494" t="s">
        <v>1130</v>
      </c>
      <c r="M27" s="494" t="s">
        <v>1130</v>
      </c>
      <c r="N27" s="494" t="s">
        <v>1130</v>
      </c>
      <c r="O27" s="251" t="s">
        <v>1089</v>
      </c>
      <c r="P27" s="251" t="s">
        <v>1089</v>
      </c>
      <c r="Q27" s="480" t="s">
        <v>384</v>
      </c>
      <c r="R27" s="491"/>
    </row>
    <row r="28" spans="2:18" ht="84" customHeight="1">
      <c r="B28" s="515" t="s">
        <v>1131</v>
      </c>
      <c r="C28" s="506" t="s">
        <v>1086</v>
      </c>
      <c r="D28" s="506" t="s">
        <v>384</v>
      </c>
      <c r="E28" s="506" t="s">
        <v>384</v>
      </c>
      <c r="F28" s="506" t="s">
        <v>1132</v>
      </c>
      <c r="G28" s="506" t="s">
        <v>384</v>
      </c>
      <c r="H28" s="506" t="s">
        <v>935</v>
      </c>
      <c r="I28" s="506" t="s">
        <v>384</v>
      </c>
      <c r="J28" s="506" t="s">
        <v>384</v>
      </c>
      <c r="K28" s="506" t="s">
        <v>1124</v>
      </c>
      <c r="L28" s="508">
        <v>328782300</v>
      </c>
      <c r="M28" s="506" t="s">
        <v>384</v>
      </c>
      <c r="N28" s="506" t="s">
        <v>384</v>
      </c>
      <c r="O28" s="506" t="s">
        <v>1089</v>
      </c>
      <c r="P28" s="506" t="s">
        <v>1089</v>
      </c>
      <c r="Q28" s="510" t="s">
        <v>1133</v>
      </c>
      <c r="R28" s="491"/>
    </row>
    <row r="29" spans="1:18" ht="36">
      <c r="A29" s="219">
        <v>1</v>
      </c>
      <c r="B29" s="492" t="s">
        <v>885</v>
      </c>
      <c r="C29" s="479" t="s">
        <v>1086</v>
      </c>
      <c r="D29" s="480" t="s">
        <v>384</v>
      </c>
      <c r="E29" s="251" t="s">
        <v>863</v>
      </c>
      <c r="F29" s="480" t="s">
        <v>384</v>
      </c>
      <c r="G29" s="251" t="s">
        <v>886</v>
      </c>
      <c r="H29" s="480" t="s">
        <v>384</v>
      </c>
      <c r="I29" s="251" t="s">
        <v>887</v>
      </c>
      <c r="J29" s="480" t="s">
        <v>384</v>
      </c>
      <c r="K29" s="483" t="s">
        <v>1132</v>
      </c>
      <c r="L29" s="493">
        <v>46197528.87</v>
      </c>
      <c r="M29" s="480" t="s">
        <v>384</v>
      </c>
      <c r="N29" s="480" t="s">
        <v>384</v>
      </c>
      <c r="O29" s="251" t="s">
        <v>1089</v>
      </c>
      <c r="P29" s="251" t="s">
        <v>1089</v>
      </c>
      <c r="Q29" s="488" t="s">
        <v>1134</v>
      </c>
      <c r="R29" s="491"/>
    </row>
    <row r="30" spans="1:18" ht="36">
      <c r="A30" s="219">
        <v>2</v>
      </c>
      <c r="B30" s="492" t="s">
        <v>888</v>
      </c>
      <c r="C30" s="479" t="s">
        <v>1086</v>
      </c>
      <c r="D30" s="480" t="s">
        <v>384</v>
      </c>
      <c r="E30" s="251" t="s">
        <v>863</v>
      </c>
      <c r="F30" s="480" t="s">
        <v>384</v>
      </c>
      <c r="G30" s="251" t="s">
        <v>886</v>
      </c>
      <c r="H30" s="480" t="s">
        <v>384</v>
      </c>
      <c r="I30" s="251" t="s">
        <v>887</v>
      </c>
      <c r="J30" s="480" t="s">
        <v>384</v>
      </c>
      <c r="K30" s="483" t="s">
        <v>1132</v>
      </c>
      <c r="L30" s="493">
        <v>97014810.51</v>
      </c>
      <c r="M30" s="480" t="s">
        <v>384</v>
      </c>
      <c r="N30" s="480" t="s">
        <v>384</v>
      </c>
      <c r="O30" s="251" t="s">
        <v>1089</v>
      </c>
      <c r="P30" s="251" t="s">
        <v>1089</v>
      </c>
      <c r="Q30" s="488" t="s">
        <v>1135</v>
      </c>
      <c r="R30" s="491"/>
    </row>
    <row r="31" spans="1:18" ht="12.75">
      <c r="A31" s="219">
        <v>3</v>
      </c>
      <c r="B31" s="617" t="s">
        <v>1136</v>
      </c>
      <c r="C31" s="483" t="s">
        <v>1086</v>
      </c>
      <c r="D31" s="483" t="s">
        <v>384</v>
      </c>
      <c r="E31" s="483" t="s">
        <v>941</v>
      </c>
      <c r="F31" s="483" t="s">
        <v>384</v>
      </c>
      <c r="G31" s="618" t="s">
        <v>1137</v>
      </c>
      <c r="H31" s="618" t="s">
        <v>1137</v>
      </c>
      <c r="I31" s="618" t="s">
        <v>384</v>
      </c>
      <c r="J31" s="618" t="s">
        <v>384</v>
      </c>
      <c r="K31" s="494" t="s">
        <v>1138</v>
      </c>
      <c r="L31" s="619">
        <v>17454400</v>
      </c>
      <c r="M31" s="619" t="s">
        <v>384</v>
      </c>
      <c r="N31" s="483" t="s">
        <v>384</v>
      </c>
      <c r="O31" s="483" t="s">
        <v>1089</v>
      </c>
      <c r="P31" s="483" t="s">
        <v>1089</v>
      </c>
      <c r="Q31" s="483" t="s">
        <v>384</v>
      </c>
      <c r="R31" s="491"/>
    </row>
    <row r="32" spans="1:18" ht="24" customHeight="1">
      <c r="A32" s="219">
        <v>4</v>
      </c>
      <c r="B32" s="617" t="s">
        <v>1139</v>
      </c>
      <c r="C32" s="483" t="s">
        <v>1086</v>
      </c>
      <c r="D32" s="483" t="s">
        <v>384</v>
      </c>
      <c r="E32" s="483" t="s">
        <v>1140</v>
      </c>
      <c r="F32" s="483" t="s">
        <v>384</v>
      </c>
      <c r="G32" s="483" t="s">
        <v>934</v>
      </c>
      <c r="H32" s="483" t="s">
        <v>384</v>
      </c>
      <c r="I32" s="483" t="s">
        <v>1093</v>
      </c>
      <c r="J32" s="618" t="s">
        <v>384</v>
      </c>
      <c r="K32" s="494" t="s">
        <v>842</v>
      </c>
      <c r="L32" s="619" t="s">
        <v>1141</v>
      </c>
      <c r="M32" s="619" t="s">
        <v>384</v>
      </c>
      <c r="N32" s="483" t="s">
        <v>384</v>
      </c>
      <c r="O32" s="483" t="s">
        <v>1142</v>
      </c>
      <c r="P32" s="483" t="s">
        <v>1089</v>
      </c>
      <c r="Q32" s="483" t="s">
        <v>384</v>
      </c>
      <c r="R32" s="491"/>
    </row>
    <row r="33" spans="1:18" ht="306" customHeight="1">
      <c r="A33" s="219">
        <v>5</v>
      </c>
      <c r="B33" s="492" t="s">
        <v>889</v>
      </c>
      <c r="C33" s="479" t="s">
        <v>1086</v>
      </c>
      <c r="D33" s="480" t="s">
        <v>384</v>
      </c>
      <c r="E33" s="251" t="s">
        <v>890</v>
      </c>
      <c r="F33" s="480" t="s">
        <v>384</v>
      </c>
      <c r="G33" s="251" t="s">
        <v>891</v>
      </c>
      <c r="H33" s="480" t="s">
        <v>384</v>
      </c>
      <c r="I33" s="251" t="s">
        <v>892</v>
      </c>
      <c r="J33" s="483" t="s">
        <v>1143</v>
      </c>
      <c r="K33" s="483" t="s">
        <v>384</v>
      </c>
      <c r="L33" s="493">
        <v>18851850</v>
      </c>
      <c r="M33" s="493">
        <v>18851850</v>
      </c>
      <c r="N33" s="494">
        <v>12208754.57</v>
      </c>
      <c r="O33" s="251" t="s">
        <v>1089</v>
      </c>
      <c r="P33" s="251" t="s">
        <v>1089</v>
      </c>
      <c r="Q33" s="526" t="s">
        <v>1144</v>
      </c>
      <c r="R33" s="491"/>
    </row>
    <row r="34" spans="1:18" ht="237.75" customHeight="1">
      <c r="A34" s="219">
        <v>6</v>
      </c>
      <c r="B34" s="492" t="s">
        <v>893</v>
      </c>
      <c r="C34" s="479" t="s">
        <v>1086</v>
      </c>
      <c r="D34" s="480" t="s">
        <v>384</v>
      </c>
      <c r="E34" s="251" t="s">
        <v>890</v>
      </c>
      <c r="F34" s="480" t="s">
        <v>384</v>
      </c>
      <c r="G34" s="251" t="s">
        <v>891</v>
      </c>
      <c r="H34" s="480" t="s">
        <v>384</v>
      </c>
      <c r="I34" s="251" t="s">
        <v>892</v>
      </c>
      <c r="J34" s="483" t="s">
        <v>1143</v>
      </c>
      <c r="K34" s="483" t="s">
        <v>384</v>
      </c>
      <c r="L34" s="493">
        <v>2094650</v>
      </c>
      <c r="M34" s="493">
        <v>2094650</v>
      </c>
      <c r="N34" s="493">
        <v>1703903.14</v>
      </c>
      <c r="O34" s="251" t="s">
        <v>1089</v>
      </c>
      <c r="P34" s="251" t="s">
        <v>1089</v>
      </c>
      <c r="Q34" s="488" t="s">
        <v>1145</v>
      </c>
      <c r="R34" s="491"/>
    </row>
    <row r="35" spans="1:18" ht="12.75">
      <c r="A35" s="219">
        <v>7</v>
      </c>
      <c r="B35" s="492" t="s">
        <v>894</v>
      </c>
      <c r="C35" s="479" t="s">
        <v>1086</v>
      </c>
      <c r="D35" s="480" t="s">
        <v>384</v>
      </c>
      <c r="E35" s="251" t="s">
        <v>874</v>
      </c>
      <c r="F35" s="480" t="s">
        <v>384</v>
      </c>
      <c r="G35" s="251" t="s">
        <v>841</v>
      </c>
      <c r="H35" s="480" t="s">
        <v>384</v>
      </c>
      <c r="I35" s="251" t="s">
        <v>853</v>
      </c>
      <c r="J35" s="480" t="s">
        <v>384</v>
      </c>
      <c r="K35" s="497" t="s">
        <v>895</v>
      </c>
      <c r="L35" s="493">
        <v>21269000</v>
      </c>
      <c r="M35" s="480" t="s">
        <v>384</v>
      </c>
      <c r="N35" s="480" t="s">
        <v>384</v>
      </c>
      <c r="O35" s="251" t="s">
        <v>1089</v>
      </c>
      <c r="P35" s="251" t="s">
        <v>1089</v>
      </c>
      <c r="Q35" s="480" t="s">
        <v>384</v>
      </c>
      <c r="R35" s="491"/>
    </row>
    <row r="36" spans="1:18" ht="12.75">
      <c r="A36" s="219">
        <v>8</v>
      </c>
      <c r="B36" s="617" t="s">
        <v>1146</v>
      </c>
      <c r="C36" s="483" t="s">
        <v>1086</v>
      </c>
      <c r="D36" s="483" t="s">
        <v>384</v>
      </c>
      <c r="E36" s="483" t="s">
        <v>1147</v>
      </c>
      <c r="F36" s="483" t="s">
        <v>384</v>
      </c>
      <c r="G36" s="483" t="s">
        <v>1148</v>
      </c>
      <c r="H36" s="483" t="s">
        <v>384</v>
      </c>
      <c r="I36" s="483" t="s">
        <v>1149</v>
      </c>
      <c r="J36" s="483" t="s">
        <v>384</v>
      </c>
      <c r="K36" s="483" t="s">
        <v>842</v>
      </c>
      <c r="L36" s="494">
        <v>7514402.42</v>
      </c>
      <c r="M36" s="483" t="s">
        <v>384</v>
      </c>
      <c r="N36" s="483" t="s">
        <v>384</v>
      </c>
      <c r="O36" s="483" t="s">
        <v>1089</v>
      </c>
      <c r="P36" s="483" t="s">
        <v>1089</v>
      </c>
      <c r="Q36" s="483" t="s">
        <v>384</v>
      </c>
      <c r="R36" s="491"/>
    </row>
    <row r="37" spans="1:18" ht="36">
      <c r="A37" s="219">
        <v>9</v>
      </c>
      <c r="B37" s="617" t="s">
        <v>1150</v>
      </c>
      <c r="C37" s="483" t="s">
        <v>1086</v>
      </c>
      <c r="D37" s="483" t="s">
        <v>384</v>
      </c>
      <c r="E37" s="483" t="s">
        <v>1151</v>
      </c>
      <c r="F37" s="483" t="s">
        <v>384</v>
      </c>
      <c r="G37" s="483" t="s">
        <v>1106</v>
      </c>
      <c r="H37" s="483" t="s">
        <v>1106</v>
      </c>
      <c r="I37" s="483" t="s">
        <v>384</v>
      </c>
      <c r="J37" s="483" t="s">
        <v>384</v>
      </c>
      <c r="K37" s="554" t="s">
        <v>1138</v>
      </c>
      <c r="L37" s="483" t="s">
        <v>1152</v>
      </c>
      <c r="M37" s="483" t="s">
        <v>384</v>
      </c>
      <c r="N37" s="483" t="s">
        <v>384</v>
      </c>
      <c r="O37" s="483" t="s">
        <v>1089</v>
      </c>
      <c r="P37" s="483" t="s">
        <v>1089</v>
      </c>
      <c r="Q37" s="483" t="s">
        <v>384</v>
      </c>
      <c r="R37" s="491"/>
    </row>
    <row r="38" spans="1:18" ht="36">
      <c r="A38" s="219">
        <v>10</v>
      </c>
      <c r="B38" s="621" t="s">
        <v>1153</v>
      </c>
      <c r="C38" s="483" t="s">
        <v>1086</v>
      </c>
      <c r="D38" s="483" t="s">
        <v>384</v>
      </c>
      <c r="E38" s="483" t="s">
        <v>853</v>
      </c>
      <c r="F38" s="483" t="s">
        <v>384</v>
      </c>
      <c r="G38" s="483" t="s">
        <v>943</v>
      </c>
      <c r="H38" s="483" t="s">
        <v>943</v>
      </c>
      <c r="I38" s="483" t="s">
        <v>384</v>
      </c>
      <c r="J38" s="483" t="s">
        <v>384</v>
      </c>
      <c r="K38" s="554" t="s">
        <v>1138</v>
      </c>
      <c r="L38" s="483" t="s">
        <v>1154</v>
      </c>
      <c r="M38" s="483" t="s">
        <v>384</v>
      </c>
      <c r="N38" s="483" t="s">
        <v>384</v>
      </c>
      <c r="O38" s="483" t="s">
        <v>1089</v>
      </c>
      <c r="P38" s="483" t="s">
        <v>1089</v>
      </c>
      <c r="Q38" s="483" t="s">
        <v>384</v>
      </c>
      <c r="R38" s="491"/>
    </row>
    <row r="39" spans="2:18" ht="24.75" customHeight="1">
      <c r="B39" s="515" t="s">
        <v>1155</v>
      </c>
      <c r="C39" s="506" t="s">
        <v>1086</v>
      </c>
      <c r="D39" s="506" t="s">
        <v>384</v>
      </c>
      <c r="E39" s="506" t="s">
        <v>384</v>
      </c>
      <c r="F39" s="506" t="s">
        <v>1132</v>
      </c>
      <c r="G39" s="506" t="s">
        <v>384</v>
      </c>
      <c r="H39" s="506" t="s">
        <v>935</v>
      </c>
      <c r="I39" s="506" t="s">
        <v>384</v>
      </c>
      <c r="J39" s="506" t="s">
        <v>384</v>
      </c>
      <c r="K39" s="506" t="s">
        <v>1124</v>
      </c>
      <c r="L39" s="508">
        <v>45524294.41</v>
      </c>
      <c r="M39" s="506" t="s">
        <v>384</v>
      </c>
      <c r="N39" s="506" t="s">
        <v>384</v>
      </c>
      <c r="O39" s="506" t="s">
        <v>1142</v>
      </c>
      <c r="P39" s="506" t="s">
        <v>1089</v>
      </c>
      <c r="Q39" s="510" t="s">
        <v>1156</v>
      </c>
      <c r="R39" s="491"/>
    </row>
    <row r="40" spans="2:18" ht="27" customHeight="1">
      <c r="B40" s="515" t="s">
        <v>1157</v>
      </c>
      <c r="C40" s="506" t="s">
        <v>1086</v>
      </c>
      <c r="D40" s="506" t="s">
        <v>384</v>
      </c>
      <c r="E40" s="506" t="s">
        <v>384</v>
      </c>
      <c r="F40" s="506" t="s">
        <v>1132</v>
      </c>
      <c r="G40" s="506" t="s">
        <v>384</v>
      </c>
      <c r="H40" s="506" t="s">
        <v>935</v>
      </c>
      <c r="I40" s="506" t="s">
        <v>384</v>
      </c>
      <c r="J40" s="506" t="s">
        <v>384</v>
      </c>
      <c r="K40" s="506" t="s">
        <v>1124</v>
      </c>
      <c r="L40" s="508">
        <v>139402508.17</v>
      </c>
      <c r="M40" s="506" t="s">
        <v>384</v>
      </c>
      <c r="N40" s="506" t="s">
        <v>384</v>
      </c>
      <c r="O40" s="506" t="s">
        <v>1089</v>
      </c>
      <c r="P40" s="506" t="s">
        <v>1089</v>
      </c>
      <c r="Q40" s="510" t="s">
        <v>1158</v>
      </c>
      <c r="R40" s="491"/>
    </row>
    <row r="41" spans="1:19" ht="269.25" customHeight="1">
      <c r="A41" s="219">
        <v>1</v>
      </c>
      <c r="B41" s="492" t="s">
        <v>896</v>
      </c>
      <c r="C41" s="479" t="s">
        <v>1086</v>
      </c>
      <c r="D41" s="480" t="s">
        <v>384</v>
      </c>
      <c r="E41" s="251" t="s">
        <v>897</v>
      </c>
      <c r="F41" s="480" t="s">
        <v>384</v>
      </c>
      <c r="G41" s="251" t="s">
        <v>945</v>
      </c>
      <c r="H41" s="251" t="s">
        <v>945</v>
      </c>
      <c r="I41" s="251" t="s">
        <v>898</v>
      </c>
      <c r="J41" s="480" t="s">
        <v>1159</v>
      </c>
      <c r="K41" s="497" t="s">
        <v>899</v>
      </c>
      <c r="L41" s="494" t="s">
        <v>1160</v>
      </c>
      <c r="M41" s="480" t="s">
        <v>384</v>
      </c>
      <c r="N41" s="494" t="s">
        <v>1161</v>
      </c>
      <c r="O41" s="483" t="s">
        <v>1089</v>
      </c>
      <c r="P41" s="483" t="s">
        <v>1089</v>
      </c>
      <c r="Q41" s="526" t="s">
        <v>1162</v>
      </c>
      <c r="R41" s="516"/>
      <c r="S41" s="496"/>
    </row>
    <row r="42" spans="1:18" ht="22.5" customHeight="1">
      <c r="A42" s="219">
        <v>2</v>
      </c>
      <c r="B42" s="492" t="s">
        <v>900</v>
      </c>
      <c r="C42" s="479" t="s">
        <v>1086</v>
      </c>
      <c r="D42" s="480" t="s">
        <v>384</v>
      </c>
      <c r="E42" s="251" t="s">
        <v>897</v>
      </c>
      <c r="F42" s="480" t="s">
        <v>384</v>
      </c>
      <c r="G42" s="251" t="s">
        <v>945</v>
      </c>
      <c r="H42" s="251" t="s">
        <v>945</v>
      </c>
      <c r="I42" s="480" t="s">
        <v>384</v>
      </c>
      <c r="J42" s="480" t="s">
        <v>384</v>
      </c>
      <c r="K42" s="497" t="s">
        <v>899</v>
      </c>
      <c r="L42" s="494" t="s">
        <v>1163</v>
      </c>
      <c r="M42" s="480" t="s">
        <v>384</v>
      </c>
      <c r="N42" s="480" t="s">
        <v>384</v>
      </c>
      <c r="O42" s="251" t="s">
        <v>1089</v>
      </c>
      <c r="P42" s="251" t="s">
        <v>1089</v>
      </c>
      <c r="Q42" s="480" t="s">
        <v>384</v>
      </c>
      <c r="R42" s="517"/>
    </row>
    <row r="43" spans="1:19" ht="27" customHeight="1">
      <c r="A43" s="219">
        <v>3</v>
      </c>
      <c r="B43" s="617" t="s">
        <v>1164</v>
      </c>
      <c r="C43" s="483" t="s">
        <v>1086</v>
      </c>
      <c r="D43" s="483" t="s">
        <v>384</v>
      </c>
      <c r="E43" s="483" t="s">
        <v>1165</v>
      </c>
      <c r="F43" s="483" t="s">
        <v>384</v>
      </c>
      <c r="G43" s="483" t="s">
        <v>1166</v>
      </c>
      <c r="H43" s="483" t="s">
        <v>1166</v>
      </c>
      <c r="I43" s="618" t="s">
        <v>384</v>
      </c>
      <c r="J43" s="618" t="s">
        <v>384</v>
      </c>
      <c r="K43" s="618" t="s">
        <v>899</v>
      </c>
      <c r="L43" s="494">
        <v>146246054</v>
      </c>
      <c r="M43" s="619" t="s">
        <v>384</v>
      </c>
      <c r="N43" s="619" t="s">
        <v>384</v>
      </c>
      <c r="O43" s="483" t="s">
        <v>1089</v>
      </c>
      <c r="P43" s="483" t="s">
        <v>1089</v>
      </c>
      <c r="Q43" s="483" t="s">
        <v>384</v>
      </c>
      <c r="R43" s="518"/>
      <c r="S43" s="496"/>
    </row>
    <row r="44" spans="2:18" ht="26.25" customHeight="1">
      <c r="B44" s="515" t="s">
        <v>1167</v>
      </c>
      <c r="C44" s="506" t="s">
        <v>1086</v>
      </c>
      <c r="D44" s="506" t="s">
        <v>384</v>
      </c>
      <c r="E44" s="506" t="s">
        <v>384</v>
      </c>
      <c r="F44" s="506" t="s">
        <v>844</v>
      </c>
      <c r="G44" s="506" t="s">
        <v>384</v>
      </c>
      <c r="H44" s="506" t="s">
        <v>1168</v>
      </c>
      <c r="I44" s="506" t="s">
        <v>384</v>
      </c>
      <c r="J44" s="506" t="s">
        <v>384</v>
      </c>
      <c r="K44" s="519" t="s">
        <v>1124</v>
      </c>
      <c r="L44" s="508">
        <v>85398000</v>
      </c>
      <c r="M44" s="506" t="s">
        <v>384</v>
      </c>
      <c r="N44" s="506" t="s">
        <v>384</v>
      </c>
      <c r="O44" s="506" t="s">
        <v>1089</v>
      </c>
      <c r="P44" s="506" t="s">
        <v>1089</v>
      </c>
      <c r="Q44" s="510" t="s">
        <v>1169</v>
      </c>
      <c r="R44" s="491"/>
    </row>
    <row r="45" spans="1:18" ht="24">
      <c r="A45" s="219">
        <v>1</v>
      </c>
      <c r="B45" s="520" t="s">
        <v>901</v>
      </c>
      <c r="C45" s="479" t="s">
        <v>1086</v>
      </c>
      <c r="D45" s="480" t="s">
        <v>384</v>
      </c>
      <c r="E45" s="251" t="s">
        <v>846</v>
      </c>
      <c r="F45" s="480" t="s">
        <v>384</v>
      </c>
      <c r="G45" s="251" t="s">
        <v>902</v>
      </c>
      <c r="H45" s="480" t="s">
        <v>384</v>
      </c>
      <c r="I45" s="251" t="s">
        <v>903</v>
      </c>
      <c r="J45" s="251" t="s">
        <v>904</v>
      </c>
      <c r="K45" s="480" t="s">
        <v>384</v>
      </c>
      <c r="L45" s="554" t="s">
        <v>1170</v>
      </c>
      <c r="M45" s="554" t="s">
        <v>1170</v>
      </c>
      <c r="N45" s="493">
        <v>63994342.22</v>
      </c>
      <c r="O45" s="521" t="s">
        <v>1142</v>
      </c>
      <c r="P45" s="521" t="s">
        <v>1142</v>
      </c>
      <c r="Q45" s="480" t="s">
        <v>384</v>
      </c>
      <c r="R45" s="491"/>
    </row>
    <row r="46" spans="1:18" ht="48">
      <c r="A46" s="219">
        <v>2</v>
      </c>
      <c r="B46" s="520" t="s">
        <v>905</v>
      </c>
      <c r="C46" s="479" t="s">
        <v>1086</v>
      </c>
      <c r="D46" s="480" t="s">
        <v>384</v>
      </c>
      <c r="E46" s="498" t="s">
        <v>906</v>
      </c>
      <c r="F46" s="480" t="s">
        <v>384</v>
      </c>
      <c r="G46" s="251" t="s">
        <v>907</v>
      </c>
      <c r="H46" s="480" t="s">
        <v>384</v>
      </c>
      <c r="I46" s="251" t="s">
        <v>908</v>
      </c>
      <c r="J46" s="251" t="s">
        <v>909</v>
      </c>
      <c r="K46" s="480" t="s">
        <v>384</v>
      </c>
      <c r="L46" s="554" t="s">
        <v>1171</v>
      </c>
      <c r="M46" s="554" t="s">
        <v>1171</v>
      </c>
      <c r="N46" s="493">
        <v>99055893.67</v>
      </c>
      <c r="O46" s="521" t="s">
        <v>1142</v>
      </c>
      <c r="P46" s="521" t="s">
        <v>1142</v>
      </c>
      <c r="Q46" s="490" t="s">
        <v>1172</v>
      </c>
      <c r="R46" s="491"/>
    </row>
    <row r="47" spans="1:18" ht="37.5" customHeight="1">
      <c r="A47" s="219">
        <v>3</v>
      </c>
      <c r="B47" s="492" t="s">
        <v>910</v>
      </c>
      <c r="C47" s="251" t="s">
        <v>1086</v>
      </c>
      <c r="D47" s="251" t="s">
        <v>384</v>
      </c>
      <c r="E47" s="251" t="s">
        <v>911</v>
      </c>
      <c r="F47" s="251" t="s">
        <v>384</v>
      </c>
      <c r="G47" s="483" t="s">
        <v>1173</v>
      </c>
      <c r="H47" s="251" t="s">
        <v>384</v>
      </c>
      <c r="I47" s="483" t="s">
        <v>1174</v>
      </c>
      <c r="J47" s="483" t="s">
        <v>384</v>
      </c>
      <c r="K47" s="497" t="s">
        <v>912</v>
      </c>
      <c r="L47" s="493">
        <v>87760000</v>
      </c>
      <c r="M47" s="251" t="s">
        <v>384</v>
      </c>
      <c r="N47" s="251" t="s">
        <v>384</v>
      </c>
      <c r="O47" s="522" t="s">
        <v>1142</v>
      </c>
      <c r="P47" s="522" t="s">
        <v>1142</v>
      </c>
      <c r="Q47" s="526" t="s">
        <v>1175</v>
      </c>
      <c r="R47" s="491"/>
    </row>
    <row r="48" spans="1:18" ht="236.25" customHeight="1">
      <c r="A48" s="219">
        <v>4</v>
      </c>
      <c r="B48" s="520" t="s">
        <v>913</v>
      </c>
      <c r="C48" s="479" t="s">
        <v>1086</v>
      </c>
      <c r="D48" s="480" t="s">
        <v>384</v>
      </c>
      <c r="E48" s="251" t="s">
        <v>914</v>
      </c>
      <c r="F48" s="480" t="s">
        <v>384</v>
      </c>
      <c r="G48" s="251" t="s">
        <v>915</v>
      </c>
      <c r="H48" s="480" t="s">
        <v>384</v>
      </c>
      <c r="I48" s="251" t="s">
        <v>916</v>
      </c>
      <c r="J48" s="483" t="s">
        <v>1176</v>
      </c>
      <c r="K48" s="480" t="s">
        <v>384</v>
      </c>
      <c r="L48" s="554" t="s">
        <v>1177</v>
      </c>
      <c r="M48" s="554" t="s">
        <v>1177</v>
      </c>
      <c r="N48" s="493">
        <v>19169168.18</v>
      </c>
      <c r="O48" s="251" t="s">
        <v>1142</v>
      </c>
      <c r="P48" s="251" t="s">
        <v>1142</v>
      </c>
      <c r="Q48" s="526" t="s">
        <v>1178</v>
      </c>
      <c r="R48" s="491"/>
    </row>
    <row r="49" spans="1:18" ht="12.75">
      <c r="A49" s="219">
        <v>5</v>
      </c>
      <c r="B49" s="520" t="s">
        <v>917</v>
      </c>
      <c r="C49" s="479" t="s">
        <v>1086</v>
      </c>
      <c r="D49" s="480" t="s">
        <v>384</v>
      </c>
      <c r="E49" s="251" t="s">
        <v>918</v>
      </c>
      <c r="F49" s="480" t="s">
        <v>384</v>
      </c>
      <c r="G49" s="251" t="s">
        <v>919</v>
      </c>
      <c r="H49" s="480" t="s">
        <v>384</v>
      </c>
      <c r="I49" s="251" t="s">
        <v>920</v>
      </c>
      <c r="J49" s="483" t="s">
        <v>1179</v>
      </c>
      <c r="K49" s="483" t="s">
        <v>384</v>
      </c>
      <c r="L49" s="493">
        <v>36650040</v>
      </c>
      <c r="M49" s="493">
        <v>36650040</v>
      </c>
      <c r="N49" s="494">
        <v>36564481.22</v>
      </c>
      <c r="O49" s="251" t="s">
        <v>1142</v>
      </c>
      <c r="P49" s="251" t="s">
        <v>1142</v>
      </c>
      <c r="Q49" s="480" t="s">
        <v>384</v>
      </c>
      <c r="R49" s="491"/>
    </row>
    <row r="50" spans="1:18" ht="24">
      <c r="A50" s="219">
        <v>6</v>
      </c>
      <c r="B50" s="617" t="s">
        <v>1180</v>
      </c>
      <c r="C50" s="483" t="s">
        <v>1086</v>
      </c>
      <c r="D50" s="483" t="s">
        <v>384</v>
      </c>
      <c r="E50" s="483" t="s">
        <v>1151</v>
      </c>
      <c r="F50" s="483" t="s">
        <v>384</v>
      </c>
      <c r="G50" s="483" t="s">
        <v>1181</v>
      </c>
      <c r="H50" s="483" t="s">
        <v>1181</v>
      </c>
      <c r="I50" s="618" t="s">
        <v>384</v>
      </c>
      <c r="J50" s="618" t="s">
        <v>384</v>
      </c>
      <c r="K50" s="618" t="s">
        <v>1182</v>
      </c>
      <c r="L50" s="494" t="s">
        <v>1183</v>
      </c>
      <c r="M50" s="619" t="s">
        <v>384</v>
      </c>
      <c r="N50" s="619" t="s">
        <v>384</v>
      </c>
      <c r="O50" s="483" t="s">
        <v>1142</v>
      </c>
      <c r="P50" s="483" t="s">
        <v>1142</v>
      </c>
      <c r="Q50" s="483" t="s">
        <v>384</v>
      </c>
      <c r="R50" s="491"/>
    </row>
    <row r="51" spans="2:18" ht="62.25" customHeight="1">
      <c r="B51" s="515" t="s">
        <v>1184</v>
      </c>
      <c r="C51" s="506" t="s">
        <v>1086</v>
      </c>
      <c r="D51" s="506" t="s">
        <v>384</v>
      </c>
      <c r="E51" s="506" t="s">
        <v>384</v>
      </c>
      <c r="F51" s="506" t="s">
        <v>1185</v>
      </c>
      <c r="G51" s="506" t="s">
        <v>384</v>
      </c>
      <c r="H51" s="506" t="s">
        <v>1123</v>
      </c>
      <c r="I51" s="506" t="s">
        <v>384</v>
      </c>
      <c r="J51" s="506" t="s">
        <v>384</v>
      </c>
      <c r="K51" s="506" t="s">
        <v>1186</v>
      </c>
      <c r="L51" s="523">
        <v>19517293.06</v>
      </c>
      <c r="M51" s="506" t="s">
        <v>384</v>
      </c>
      <c r="N51" s="506" t="s">
        <v>384</v>
      </c>
      <c r="O51" s="524" t="s">
        <v>1142</v>
      </c>
      <c r="P51" s="524" t="s">
        <v>1142</v>
      </c>
      <c r="Q51" s="510" t="s">
        <v>1187</v>
      </c>
      <c r="R51" s="491"/>
    </row>
    <row r="52" spans="1:18" ht="120">
      <c r="A52" s="219">
        <v>1</v>
      </c>
      <c r="B52" s="478" t="s">
        <v>921</v>
      </c>
      <c r="C52" s="480" t="s">
        <v>1086</v>
      </c>
      <c r="D52" s="480" t="s">
        <v>384</v>
      </c>
      <c r="E52" s="480" t="s">
        <v>922</v>
      </c>
      <c r="F52" s="480" t="s">
        <v>384</v>
      </c>
      <c r="G52" s="480" t="s">
        <v>877</v>
      </c>
      <c r="H52" s="480" t="s">
        <v>384</v>
      </c>
      <c r="I52" s="484" t="s">
        <v>923</v>
      </c>
      <c r="J52" s="483" t="s">
        <v>1188</v>
      </c>
      <c r="K52" s="483" t="s">
        <v>384</v>
      </c>
      <c r="L52" s="487">
        <v>82161569.43</v>
      </c>
      <c r="M52" s="525">
        <v>82161569.43</v>
      </c>
      <c r="N52" s="483" t="s">
        <v>1189</v>
      </c>
      <c r="O52" s="480" t="s">
        <v>1089</v>
      </c>
      <c r="P52" s="480" t="s">
        <v>1089</v>
      </c>
      <c r="Q52" s="251" t="s">
        <v>384</v>
      </c>
      <c r="R52" s="491"/>
    </row>
    <row r="53" spans="1:19" ht="180" customHeight="1">
      <c r="A53" s="219">
        <v>2</v>
      </c>
      <c r="B53" s="478" t="s">
        <v>924</v>
      </c>
      <c r="C53" s="480" t="s">
        <v>1086</v>
      </c>
      <c r="D53" s="480" t="s">
        <v>384</v>
      </c>
      <c r="E53" s="480" t="s">
        <v>925</v>
      </c>
      <c r="F53" s="480" t="s">
        <v>384</v>
      </c>
      <c r="G53" s="480" t="s">
        <v>876</v>
      </c>
      <c r="H53" s="480" t="s">
        <v>384</v>
      </c>
      <c r="I53" s="484" t="s">
        <v>926</v>
      </c>
      <c r="J53" s="480" t="s">
        <v>384</v>
      </c>
      <c r="K53" s="483" t="s">
        <v>1190</v>
      </c>
      <c r="L53" s="497" t="s">
        <v>1191</v>
      </c>
      <c r="M53" s="503" t="s">
        <v>384</v>
      </c>
      <c r="N53" s="251" t="s">
        <v>384</v>
      </c>
      <c r="O53" s="480" t="s">
        <v>1089</v>
      </c>
      <c r="P53" s="480" t="s">
        <v>1089</v>
      </c>
      <c r="Q53" s="526" t="s">
        <v>1192</v>
      </c>
      <c r="R53" s="495"/>
      <c r="S53" s="496"/>
    </row>
    <row r="54" spans="1:19" ht="24">
      <c r="A54" s="219">
        <v>3</v>
      </c>
      <c r="B54" s="527" t="s">
        <v>927</v>
      </c>
      <c r="C54" s="479" t="s">
        <v>1086</v>
      </c>
      <c r="D54" s="528" t="s">
        <v>384</v>
      </c>
      <c r="E54" s="528" t="s">
        <v>925</v>
      </c>
      <c r="F54" s="528" t="s">
        <v>384</v>
      </c>
      <c r="G54" s="528" t="s">
        <v>886</v>
      </c>
      <c r="H54" s="528" t="s">
        <v>384</v>
      </c>
      <c r="I54" s="528" t="s">
        <v>928</v>
      </c>
      <c r="J54" s="528" t="s">
        <v>384</v>
      </c>
      <c r="K54" s="618" t="s">
        <v>1193</v>
      </c>
      <c r="L54" s="554" t="s">
        <v>1194</v>
      </c>
      <c r="M54" s="529" t="s">
        <v>384</v>
      </c>
      <c r="N54" s="528" t="s">
        <v>384</v>
      </c>
      <c r="O54" s="528" t="s">
        <v>1086</v>
      </c>
      <c r="P54" s="479" t="s">
        <v>1089</v>
      </c>
      <c r="Q54" s="480" t="s">
        <v>384</v>
      </c>
      <c r="R54" s="495"/>
      <c r="S54" s="496"/>
    </row>
    <row r="55" spans="1:19" ht="24">
      <c r="A55" s="219">
        <v>4</v>
      </c>
      <c r="B55" s="489" t="s">
        <v>929</v>
      </c>
      <c r="C55" s="251" t="s">
        <v>1086</v>
      </c>
      <c r="D55" s="484" t="s">
        <v>384</v>
      </c>
      <c r="E55" s="251" t="s">
        <v>852</v>
      </c>
      <c r="F55" s="251" t="s">
        <v>384</v>
      </c>
      <c r="G55" s="251" t="s">
        <v>946</v>
      </c>
      <c r="H55" s="504" t="s">
        <v>384</v>
      </c>
      <c r="I55" s="483" t="s">
        <v>769</v>
      </c>
      <c r="J55" s="251" t="s">
        <v>384</v>
      </c>
      <c r="K55" s="483" t="s">
        <v>1195</v>
      </c>
      <c r="L55" s="494" t="s">
        <v>1196</v>
      </c>
      <c r="M55" s="503" t="s">
        <v>384</v>
      </c>
      <c r="N55" s="251" t="s">
        <v>384</v>
      </c>
      <c r="O55" s="251" t="s">
        <v>1086</v>
      </c>
      <c r="P55" s="251" t="s">
        <v>1089</v>
      </c>
      <c r="Q55" s="480" t="s">
        <v>384</v>
      </c>
      <c r="R55" s="495"/>
      <c r="S55" s="496"/>
    </row>
    <row r="56" spans="1:19" ht="25.5" customHeight="1">
      <c r="A56" s="219">
        <v>5</v>
      </c>
      <c r="B56" s="622" t="s">
        <v>1197</v>
      </c>
      <c r="C56" s="483" t="s">
        <v>1086</v>
      </c>
      <c r="D56" s="618" t="s">
        <v>384</v>
      </c>
      <c r="E56" s="618" t="s">
        <v>1198</v>
      </c>
      <c r="F56" s="618" t="s">
        <v>384</v>
      </c>
      <c r="G56" s="618" t="s">
        <v>1199</v>
      </c>
      <c r="H56" s="618" t="s">
        <v>1199</v>
      </c>
      <c r="I56" s="618" t="s">
        <v>384</v>
      </c>
      <c r="J56" s="618" t="s">
        <v>384</v>
      </c>
      <c r="K56" s="483" t="s">
        <v>1200</v>
      </c>
      <c r="L56" s="494" t="s">
        <v>1201</v>
      </c>
      <c r="M56" s="623" t="s">
        <v>384</v>
      </c>
      <c r="N56" s="483" t="s">
        <v>384</v>
      </c>
      <c r="O56" s="483" t="s">
        <v>1202</v>
      </c>
      <c r="P56" s="483" t="s">
        <v>1089</v>
      </c>
      <c r="Q56" s="483" t="s">
        <v>384</v>
      </c>
      <c r="R56" s="530"/>
      <c r="S56" s="496"/>
    </row>
    <row r="57" spans="1:19" ht="24">
      <c r="A57" s="219">
        <v>6</v>
      </c>
      <c r="B57" s="622" t="s">
        <v>1203</v>
      </c>
      <c r="C57" s="483" t="s">
        <v>1086</v>
      </c>
      <c r="D57" s="618" t="s">
        <v>384</v>
      </c>
      <c r="E57" s="618" t="s">
        <v>1198</v>
      </c>
      <c r="F57" s="618" t="s">
        <v>384</v>
      </c>
      <c r="G57" s="618" t="s">
        <v>1204</v>
      </c>
      <c r="H57" s="618" t="s">
        <v>1204</v>
      </c>
      <c r="I57" s="618" t="s">
        <v>384</v>
      </c>
      <c r="J57" s="618" t="s">
        <v>384</v>
      </c>
      <c r="K57" s="483" t="s">
        <v>1200</v>
      </c>
      <c r="L57" s="494" t="s">
        <v>1205</v>
      </c>
      <c r="M57" s="623" t="s">
        <v>384</v>
      </c>
      <c r="N57" s="483" t="s">
        <v>384</v>
      </c>
      <c r="O57" s="483" t="s">
        <v>1202</v>
      </c>
      <c r="P57" s="483" t="s">
        <v>1089</v>
      </c>
      <c r="Q57" s="483" t="s">
        <v>384</v>
      </c>
      <c r="R57" s="530"/>
      <c r="S57" s="496"/>
    </row>
    <row r="58" spans="1:18" ht="120">
      <c r="A58" s="219">
        <v>7</v>
      </c>
      <c r="B58" s="478" t="s">
        <v>930</v>
      </c>
      <c r="C58" s="480" t="s">
        <v>1086</v>
      </c>
      <c r="D58" s="480" t="s">
        <v>384</v>
      </c>
      <c r="E58" s="531" t="s">
        <v>925</v>
      </c>
      <c r="F58" s="531" t="s">
        <v>384</v>
      </c>
      <c r="G58" s="531" t="s">
        <v>931</v>
      </c>
      <c r="H58" s="531" t="s">
        <v>384</v>
      </c>
      <c r="I58" s="484" t="s">
        <v>932</v>
      </c>
      <c r="J58" s="618" t="s">
        <v>1206</v>
      </c>
      <c r="K58" s="618" t="s">
        <v>384</v>
      </c>
      <c r="L58" s="554" t="s">
        <v>1207</v>
      </c>
      <c r="M58" s="554" t="s">
        <v>1207</v>
      </c>
      <c r="N58" s="494">
        <v>37903196.92</v>
      </c>
      <c r="O58" s="480" t="s">
        <v>1089</v>
      </c>
      <c r="P58" s="480" t="s">
        <v>1089</v>
      </c>
      <c r="Q58" s="526" t="s">
        <v>1208</v>
      </c>
      <c r="R58" s="532"/>
    </row>
    <row r="59" spans="1:18" ht="36">
      <c r="A59" s="219">
        <v>1</v>
      </c>
      <c r="B59" s="514" t="s">
        <v>933</v>
      </c>
      <c r="C59" s="479" t="s">
        <v>1086</v>
      </c>
      <c r="D59" s="479"/>
      <c r="E59" s="479" t="s">
        <v>911</v>
      </c>
      <c r="F59" s="479" t="s">
        <v>384</v>
      </c>
      <c r="G59" s="483" t="s">
        <v>934</v>
      </c>
      <c r="H59" s="483" t="s">
        <v>384</v>
      </c>
      <c r="I59" s="533" t="s">
        <v>384</v>
      </c>
      <c r="J59" s="479" t="s">
        <v>384</v>
      </c>
      <c r="K59" s="618" t="s">
        <v>1138</v>
      </c>
      <c r="L59" s="554" t="s">
        <v>1209</v>
      </c>
      <c r="M59" s="479" t="s">
        <v>384</v>
      </c>
      <c r="N59" s="479" t="s">
        <v>384</v>
      </c>
      <c r="O59" s="479" t="s">
        <v>1089</v>
      </c>
      <c r="P59" s="479" t="s">
        <v>1089</v>
      </c>
      <c r="Q59" s="526" t="s">
        <v>1210</v>
      </c>
      <c r="R59" s="530"/>
    </row>
    <row r="60" spans="1:18" ht="45" customHeight="1">
      <c r="A60" s="219">
        <v>2</v>
      </c>
      <c r="B60" s="478" t="s">
        <v>936</v>
      </c>
      <c r="C60" s="480" t="s">
        <v>1086</v>
      </c>
      <c r="D60" s="480" t="s">
        <v>384</v>
      </c>
      <c r="E60" s="480" t="s">
        <v>937</v>
      </c>
      <c r="F60" s="480" t="s">
        <v>384</v>
      </c>
      <c r="G60" s="480" t="s">
        <v>907</v>
      </c>
      <c r="H60" s="480" t="s">
        <v>384</v>
      </c>
      <c r="I60" s="484" t="s">
        <v>938</v>
      </c>
      <c r="J60" s="484" t="s">
        <v>932</v>
      </c>
      <c r="K60" s="504" t="s">
        <v>384</v>
      </c>
      <c r="L60" s="554" t="s">
        <v>1211</v>
      </c>
      <c r="M60" s="554" t="s">
        <v>1211</v>
      </c>
      <c r="N60" s="487">
        <v>444934.43</v>
      </c>
      <c r="O60" s="480" t="s">
        <v>1089</v>
      </c>
      <c r="P60" s="480" t="s">
        <v>1089</v>
      </c>
      <c r="Q60" s="480" t="s">
        <v>384</v>
      </c>
      <c r="R60" s="530"/>
    </row>
    <row r="61" spans="1:18" ht="30.75" customHeight="1">
      <c r="A61" s="219">
        <v>3</v>
      </c>
      <c r="B61" s="514" t="s">
        <v>939</v>
      </c>
      <c r="C61" s="479" t="s">
        <v>1086</v>
      </c>
      <c r="D61" s="479" t="s">
        <v>384</v>
      </c>
      <c r="E61" s="479" t="s">
        <v>864</v>
      </c>
      <c r="F61" s="479" t="s">
        <v>384</v>
      </c>
      <c r="G61" s="479" t="s">
        <v>886</v>
      </c>
      <c r="H61" s="479" t="s">
        <v>384</v>
      </c>
      <c r="I61" s="528" t="s">
        <v>852</v>
      </c>
      <c r="J61" s="618" t="s">
        <v>1111</v>
      </c>
      <c r="K61" s="624" t="s">
        <v>384</v>
      </c>
      <c r="L61" s="554" t="s">
        <v>1212</v>
      </c>
      <c r="M61" s="554" t="s">
        <v>1212</v>
      </c>
      <c r="N61" s="619">
        <v>200257.48</v>
      </c>
      <c r="O61" s="479" t="s">
        <v>1089</v>
      </c>
      <c r="P61" s="479" t="s">
        <v>1089</v>
      </c>
      <c r="Q61" s="479" t="s">
        <v>384</v>
      </c>
      <c r="R61" s="530"/>
    </row>
    <row r="62" spans="1:18" ht="29.25" customHeight="1">
      <c r="A62" s="219">
        <v>4</v>
      </c>
      <c r="B62" s="617" t="s">
        <v>1213</v>
      </c>
      <c r="C62" s="483" t="s">
        <v>1086</v>
      </c>
      <c r="D62" s="483" t="s">
        <v>384</v>
      </c>
      <c r="E62" s="483" t="s">
        <v>934</v>
      </c>
      <c r="F62" s="483" t="s">
        <v>384</v>
      </c>
      <c r="G62" s="483" t="s">
        <v>1088</v>
      </c>
      <c r="H62" s="483" t="s">
        <v>1088</v>
      </c>
      <c r="I62" s="618" t="s">
        <v>384</v>
      </c>
      <c r="J62" s="618" t="s">
        <v>384</v>
      </c>
      <c r="K62" s="618" t="s">
        <v>1138</v>
      </c>
      <c r="L62" s="554" t="s">
        <v>1214</v>
      </c>
      <c r="M62" s="554" t="s">
        <v>384</v>
      </c>
      <c r="N62" s="619" t="s">
        <v>384</v>
      </c>
      <c r="O62" s="483" t="s">
        <v>1089</v>
      </c>
      <c r="P62" s="483" t="s">
        <v>1089</v>
      </c>
      <c r="Q62" s="483" t="s">
        <v>384</v>
      </c>
      <c r="R62" s="530"/>
    </row>
    <row r="63" spans="1:18" ht="36">
      <c r="A63" s="219">
        <v>5</v>
      </c>
      <c r="B63" s="514" t="s">
        <v>940</v>
      </c>
      <c r="C63" s="479" t="s">
        <v>1086</v>
      </c>
      <c r="D63" s="479" t="s">
        <v>384</v>
      </c>
      <c r="E63" s="479" t="s">
        <v>852</v>
      </c>
      <c r="F63" s="479" t="s">
        <v>384</v>
      </c>
      <c r="G63" s="483" t="s">
        <v>941</v>
      </c>
      <c r="H63" s="483" t="s">
        <v>384</v>
      </c>
      <c r="I63" s="483" t="s">
        <v>1151</v>
      </c>
      <c r="J63" s="484" t="s">
        <v>384</v>
      </c>
      <c r="K63" s="618" t="s">
        <v>842</v>
      </c>
      <c r="L63" s="554" t="s">
        <v>1215</v>
      </c>
      <c r="M63" s="497" t="s">
        <v>384</v>
      </c>
      <c r="N63" s="487" t="s">
        <v>384</v>
      </c>
      <c r="O63" s="479" t="s">
        <v>1086</v>
      </c>
      <c r="P63" s="479" t="s">
        <v>1089</v>
      </c>
      <c r="Q63" s="526" t="s">
        <v>1216</v>
      </c>
      <c r="R63" s="530"/>
    </row>
    <row r="64" spans="1:18" ht="36">
      <c r="A64" s="219">
        <v>6</v>
      </c>
      <c r="B64" s="514" t="s">
        <v>942</v>
      </c>
      <c r="C64" s="479" t="s">
        <v>1086</v>
      </c>
      <c r="D64" s="479" t="s">
        <v>384</v>
      </c>
      <c r="E64" s="479" t="s">
        <v>852</v>
      </c>
      <c r="F64" s="479" t="s">
        <v>384</v>
      </c>
      <c r="G64" s="483" t="s">
        <v>941</v>
      </c>
      <c r="H64" s="483" t="s">
        <v>384</v>
      </c>
      <c r="I64" s="483" t="s">
        <v>1151</v>
      </c>
      <c r="J64" s="484" t="s">
        <v>384</v>
      </c>
      <c r="K64" s="618" t="s">
        <v>842</v>
      </c>
      <c r="L64" s="554" t="s">
        <v>1217</v>
      </c>
      <c r="M64" s="497" t="s">
        <v>384</v>
      </c>
      <c r="N64" s="487" t="s">
        <v>384</v>
      </c>
      <c r="O64" s="479" t="s">
        <v>1202</v>
      </c>
      <c r="P64" s="479" t="s">
        <v>1089</v>
      </c>
      <c r="Q64" s="526" t="s">
        <v>1218</v>
      </c>
      <c r="R64" s="530"/>
    </row>
    <row r="65" spans="2:18" ht="45.75" customHeight="1">
      <c r="B65" s="534" t="s">
        <v>1219</v>
      </c>
      <c r="C65" s="506" t="s">
        <v>1086</v>
      </c>
      <c r="D65" s="506" t="s">
        <v>384</v>
      </c>
      <c r="E65" s="506" t="s">
        <v>384</v>
      </c>
      <c r="F65" s="506" t="s">
        <v>844</v>
      </c>
      <c r="G65" s="506" t="s">
        <v>384</v>
      </c>
      <c r="H65" s="506" t="s">
        <v>842</v>
      </c>
      <c r="I65" s="507" t="s">
        <v>384</v>
      </c>
      <c r="J65" s="506" t="s">
        <v>384</v>
      </c>
      <c r="K65" s="535" t="s">
        <v>1220</v>
      </c>
      <c r="L65" s="508">
        <v>10674750</v>
      </c>
      <c r="M65" s="536" t="s">
        <v>384</v>
      </c>
      <c r="N65" s="506" t="s">
        <v>384</v>
      </c>
      <c r="O65" s="506" t="s">
        <v>1086</v>
      </c>
      <c r="P65" s="506" t="s">
        <v>1089</v>
      </c>
      <c r="Q65" s="510" t="s">
        <v>1221</v>
      </c>
      <c r="R65" s="530"/>
    </row>
    <row r="66" spans="2:18" ht="48">
      <c r="B66" s="505" t="s">
        <v>1222</v>
      </c>
      <c r="C66" s="506" t="s">
        <v>1089</v>
      </c>
      <c r="D66" s="506" t="s">
        <v>895</v>
      </c>
      <c r="E66" s="506" t="s">
        <v>384</v>
      </c>
      <c r="F66" s="506" t="s">
        <v>844</v>
      </c>
      <c r="G66" s="506" t="s">
        <v>384</v>
      </c>
      <c r="H66" s="506" t="s">
        <v>842</v>
      </c>
      <c r="I66" s="507" t="s">
        <v>384</v>
      </c>
      <c r="J66" s="506" t="s">
        <v>384</v>
      </c>
      <c r="K66" s="535" t="s">
        <v>1220</v>
      </c>
      <c r="L66" s="508">
        <v>53373750</v>
      </c>
      <c r="M66" s="536" t="s">
        <v>384</v>
      </c>
      <c r="N66" s="506" t="s">
        <v>384</v>
      </c>
      <c r="O66" s="506" t="s">
        <v>1202</v>
      </c>
      <c r="P66" s="506" t="s">
        <v>1089</v>
      </c>
      <c r="Q66" s="510" t="s">
        <v>1221</v>
      </c>
      <c r="R66" s="530"/>
    </row>
    <row r="67" spans="2:18" ht="36">
      <c r="B67" s="505" t="s">
        <v>1223</v>
      </c>
      <c r="C67" s="506" t="s">
        <v>1089</v>
      </c>
      <c r="D67" s="506" t="s">
        <v>895</v>
      </c>
      <c r="E67" s="506" t="s">
        <v>384</v>
      </c>
      <c r="F67" s="506" t="s">
        <v>1132</v>
      </c>
      <c r="G67" s="506" t="s">
        <v>384</v>
      </c>
      <c r="H67" s="506" t="s">
        <v>1224</v>
      </c>
      <c r="I67" s="507" t="s">
        <v>384</v>
      </c>
      <c r="J67" s="507" t="s">
        <v>384</v>
      </c>
      <c r="K67" s="506" t="s">
        <v>1225</v>
      </c>
      <c r="L67" s="508">
        <v>162758540.93</v>
      </c>
      <c r="M67" s="536" t="s">
        <v>384</v>
      </c>
      <c r="N67" s="536" t="s">
        <v>384</v>
      </c>
      <c r="O67" s="506" t="s">
        <v>1089</v>
      </c>
      <c r="P67" s="506" t="s">
        <v>1089</v>
      </c>
      <c r="Q67" s="510" t="s">
        <v>1226</v>
      </c>
      <c r="R67" s="530"/>
    </row>
    <row r="68" spans="1:18" ht="12.75">
      <c r="A68" s="219">
        <f>A10+A13+A18+A23+A27+A38+A43+A50+A58+A64</f>
        <v>49</v>
      </c>
      <c r="B68" s="537"/>
      <c r="C68" s="537"/>
      <c r="D68" s="537"/>
      <c r="E68" s="537"/>
      <c r="F68" s="537"/>
      <c r="G68" s="537"/>
      <c r="H68" s="537"/>
      <c r="I68" s="538"/>
      <c r="J68" s="539"/>
      <c r="K68" s="539"/>
      <c r="L68" s="540"/>
      <c r="M68" s="541"/>
      <c r="N68" s="537"/>
      <c r="O68" s="537"/>
      <c r="P68" s="537"/>
      <c r="Q68" s="542"/>
      <c r="R68" s="543"/>
    </row>
    <row r="69" spans="2:18" ht="12.75">
      <c r="B69" s="544"/>
      <c r="C69" s="544"/>
      <c r="D69" s="544"/>
      <c r="E69" s="544"/>
      <c r="F69" s="544"/>
      <c r="G69" s="544"/>
      <c r="H69" s="544"/>
      <c r="I69" s="545"/>
      <c r="J69" s="546"/>
      <c r="K69" s="546"/>
      <c r="L69" s="547"/>
      <c r="M69" s="548"/>
      <c r="N69" s="544"/>
      <c r="O69" s="544"/>
      <c r="P69" s="544"/>
      <c r="Q69" s="549"/>
      <c r="R69" s="543"/>
    </row>
    <row r="70" ht="12.75">
      <c r="B70" s="550" t="s">
        <v>1227</v>
      </c>
    </row>
    <row r="71" spans="2:5" ht="12.75">
      <c r="B71" s="551"/>
      <c r="C71" s="552" t="s">
        <v>1228</v>
      </c>
      <c r="E71" s="219" t="s">
        <v>1228</v>
      </c>
    </row>
    <row r="72" spans="2:5" ht="12.75">
      <c r="B72" s="553"/>
      <c r="C72" s="552" t="s">
        <v>1229</v>
      </c>
      <c r="E72" s="219" t="s">
        <v>1229</v>
      </c>
    </row>
    <row r="73" spans="2:5" ht="12.75">
      <c r="B73" s="554"/>
      <c r="C73" s="428" t="s">
        <v>1230</v>
      </c>
      <c r="E73" s="552" t="s">
        <v>1230</v>
      </c>
    </row>
    <row r="74" spans="2:5" ht="12.75">
      <c r="B74" s="499"/>
      <c r="C74" s="428" t="s">
        <v>1231</v>
      </c>
      <c r="E74" s="552" t="s">
        <v>1231</v>
      </c>
    </row>
    <row r="76" ht="12.75">
      <c r="B76" s="555" t="s">
        <v>1232</v>
      </c>
    </row>
    <row r="77" spans="2:17" ht="15" customHeight="1">
      <c r="B77" s="556" t="s">
        <v>1233</v>
      </c>
      <c r="C77" s="464"/>
      <c r="D77" s="464"/>
      <c r="E77" s="464"/>
      <c r="F77" s="464"/>
      <c r="G77" s="464"/>
      <c r="H77" s="464"/>
      <c r="I77" s="464"/>
      <c r="J77" s="464"/>
      <c r="K77" s="464"/>
      <c r="L77" s="464"/>
      <c r="M77" s="464"/>
      <c r="N77" s="464"/>
      <c r="O77" s="464"/>
      <c r="P77" s="557"/>
      <c r="Q77" s="557"/>
    </row>
    <row r="78" spans="2:17" ht="12.75" customHeight="1">
      <c r="B78" s="558" t="s">
        <v>1234</v>
      </c>
      <c r="C78" s="557"/>
      <c r="D78" s="557"/>
      <c r="E78" s="557"/>
      <c r="F78" s="557"/>
      <c r="G78" s="557"/>
      <c r="H78" s="557"/>
      <c r="I78" s="557"/>
      <c r="J78" s="557"/>
      <c r="K78" s="557"/>
      <c r="L78" s="557"/>
      <c r="M78" s="557"/>
      <c r="N78" s="557"/>
      <c r="O78" s="557"/>
      <c r="P78" s="557"/>
      <c r="Q78" s="557"/>
    </row>
    <row r="79" spans="2:17" ht="12.75" customHeight="1">
      <c r="B79" s="558" t="s">
        <v>1235</v>
      </c>
      <c r="C79" s="557"/>
      <c r="D79" s="557"/>
      <c r="E79" s="557"/>
      <c r="F79" s="557"/>
      <c r="G79" s="557"/>
      <c r="H79" s="557"/>
      <c r="I79" s="557"/>
      <c r="J79" s="557"/>
      <c r="K79" s="557"/>
      <c r="L79" s="557"/>
      <c r="M79" s="557"/>
      <c r="N79" s="557"/>
      <c r="O79" s="557"/>
      <c r="P79" s="557"/>
      <c r="Q79" s="557"/>
    </row>
    <row r="80" spans="2:17" ht="12.75">
      <c r="B80" s="558" t="s">
        <v>1236</v>
      </c>
      <c r="C80" s="557"/>
      <c r="D80" s="557"/>
      <c r="E80" s="557"/>
      <c r="F80" s="557"/>
      <c r="G80" s="557"/>
      <c r="H80" s="557"/>
      <c r="I80" s="557"/>
      <c r="J80" s="557"/>
      <c r="K80" s="557"/>
      <c r="L80" s="557"/>
      <c r="M80" s="557"/>
      <c r="N80" s="557"/>
      <c r="O80" s="557"/>
      <c r="P80" s="559"/>
      <c r="Q80" s="559"/>
    </row>
    <row r="81" spans="2:17" ht="12.75">
      <c r="B81" s="558" t="s">
        <v>1237</v>
      </c>
      <c r="C81" s="557"/>
      <c r="D81" s="557"/>
      <c r="E81" s="557"/>
      <c r="F81" s="557"/>
      <c r="G81" s="557"/>
      <c r="H81" s="557"/>
      <c r="I81" s="557"/>
      <c r="J81" s="557"/>
      <c r="K81" s="557"/>
      <c r="L81" s="557"/>
      <c r="M81" s="557"/>
      <c r="N81" s="557"/>
      <c r="O81" s="557"/>
      <c r="P81" s="559"/>
      <c r="Q81" s="559"/>
    </row>
    <row r="82" spans="2:17" ht="12.75">
      <c r="B82" s="558" t="s">
        <v>1238</v>
      </c>
      <c r="C82" s="557"/>
      <c r="D82" s="557"/>
      <c r="E82" s="557"/>
      <c r="F82" s="557"/>
      <c r="G82" s="557"/>
      <c r="H82" s="557"/>
      <c r="I82" s="557"/>
      <c r="J82" s="557"/>
      <c r="K82" s="557"/>
      <c r="L82" s="557"/>
      <c r="M82" s="557"/>
      <c r="N82" s="557"/>
      <c r="O82" s="557"/>
      <c r="P82" s="559"/>
      <c r="Q82" s="559"/>
    </row>
    <row r="83" spans="2:17" ht="12.75">
      <c r="B83" s="559" t="s">
        <v>1239</v>
      </c>
      <c r="C83" s="559"/>
      <c r="D83" s="559"/>
      <c r="E83" s="559"/>
      <c r="F83" s="559"/>
      <c r="G83" s="559"/>
      <c r="H83" s="559"/>
      <c r="I83" s="559"/>
      <c r="J83" s="559"/>
      <c r="K83" s="559"/>
      <c r="L83" s="559"/>
      <c r="M83" s="559"/>
      <c r="N83" s="559"/>
      <c r="O83" s="559"/>
      <c r="P83" s="559"/>
      <c r="Q83" s="559"/>
    </row>
    <row r="84" spans="2:17" ht="12.75">
      <c r="B84" s="559"/>
      <c r="C84" s="559"/>
      <c r="D84" s="559"/>
      <c r="E84" s="559"/>
      <c r="F84" s="559"/>
      <c r="G84" s="559"/>
      <c r="H84" s="559"/>
      <c r="I84" s="559"/>
      <c r="J84" s="559"/>
      <c r="K84" s="559"/>
      <c r="L84" s="559"/>
      <c r="M84" s="559"/>
      <c r="N84" s="559"/>
      <c r="O84" s="559"/>
      <c r="P84" s="429"/>
      <c r="Q84" s="429"/>
    </row>
    <row r="85" spans="2:17" ht="12.75">
      <c r="B85" s="560"/>
      <c r="C85" s="429"/>
      <c r="D85" s="429"/>
      <c r="E85" s="429"/>
      <c r="F85" s="429"/>
      <c r="G85" s="429"/>
      <c r="H85" s="429"/>
      <c r="I85" s="429"/>
      <c r="J85" s="429"/>
      <c r="K85" s="429"/>
      <c r="L85" s="429"/>
      <c r="M85" s="429"/>
      <c r="N85" s="429"/>
      <c r="O85" s="429"/>
      <c r="P85" s="429"/>
      <c r="Q85" s="429"/>
    </row>
    <row r="86" spans="2:17" ht="12.75">
      <c r="B86" s="560" t="s">
        <v>1240</v>
      </c>
      <c r="C86" s="429"/>
      <c r="D86" s="429"/>
      <c r="E86" s="429"/>
      <c r="F86" s="429"/>
      <c r="G86" s="429"/>
      <c r="H86" s="429"/>
      <c r="I86" s="429"/>
      <c r="J86" s="429"/>
      <c r="K86" s="429"/>
      <c r="L86" s="429"/>
      <c r="M86" s="429"/>
      <c r="N86" s="429"/>
      <c r="O86" s="429"/>
      <c r="P86" s="429"/>
      <c r="Q86" s="429"/>
    </row>
    <row r="87" spans="2:17" ht="12.75">
      <c r="B87" s="561" t="s">
        <v>1241</v>
      </c>
      <c r="C87" s="429"/>
      <c r="D87" s="429"/>
      <c r="E87" s="429"/>
      <c r="F87" s="429"/>
      <c r="G87" s="429"/>
      <c r="H87" s="429"/>
      <c r="I87" s="429"/>
      <c r="J87" s="429"/>
      <c r="K87" s="429"/>
      <c r="L87" s="429"/>
      <c r="M87" s="429"/>
      <c r="N87" s="429"/>
      <c r="O87" s="429"/>
      <c r="P87" s="429"/>
      <c r="Q87" s="429"/>
    </row>
    <row r="88" spans="2:17" ht="12.75">
      <c r="B88" s="561" t="s">
        <v>1242</v>
      </c>
      <c r="C88" s="429"/>
      <c r="D88" s="429"/>
      <c r="E88" s="429"/>
      <c r="F88" s="429"/>
      <c r="G88" s="429"/>
      <c r="H88" s="429"/>
      <c r="I88" s="429"/>
      <c r="J88" s="429"/>
      <c r="K88" s="429"/>
      <c r="L88" s="429"/>
      <c r="M88" s="429"/>
      <c r="N88" s="429"/>
      <c r="O88" s="429"/>
      <c r="P88" s="429"/>
      <c r="Q88" s="429"/>
    </row>
    <row r="89" spans="2:17" ht="12.75">
      <c r="B89" s="561" t="s">
        <v>1243</v>
      </c>
      <c r="C89" s="429"/>
      <c r="D89" s="429"/>
      <c r="E89" s="429"/>
      <c r="F89" s="429"/>
      <c r="G89" s="429"/>
      <c r="H89" s="429"/>
      <c r="I89" s="429"/>
      <c r="J89" s="429"/>
      <c r="K89" s="429"/>
      <c r="L89" s="429"/>
      <c r="M89" s="429"/>
      <c r="N89" s="429"/>
      <c r="O89" s="429"/>
      <c r="P89" s="429"/>
      <c r="Q89" s="429"/>
    </row>
    <row r="90" spans="2:17" ht="26.25" customHeight="1">
      <c r="B90" s="941" t="s">
        <v>1296</v>
      </c>
      <c r="C90" s="942"/>
      <c r="D90" s="942"/>
      <c r="E90" s="942"/>
      <c r="F90" s="942"/>
      <c r="G90" s="942"/>
      <c r="H90" s="942"/>
      <c r="I90" s="942"/>
      <c r="J90" s="942"/>
      <c r="K90" s="942"/>
      <c r="L90" s="942"/>
      <c r="M90" s="942"/>
      <c r="N90" s="942"/>
      <c r="O90" s="942"/>
      <c r="P90" s="942"/>
      <c r="Q90" s="942"/>
    </row>
    <row r="91" spans="2:17" ht="12.75">
      <c r="B91" s="561"/>
      <c r="C91" s="429"/>
      <c r="D91" s="429"/>
      <c r="E91" s="429"/>
      <c r="F91" s="429"/>
      <c r="G91" s="429"/>
      <c r="H91" s="429"/>
      <c r="I91" s="429"/>
      <c r="J91" s="429"/>
      <c r="K91" s="429"/>
      <c r="L91" s="429"/>
      <c r="M91" s="429"/>
      <c r="N91" s="429"/>
      <c r="O91" s="429"/>
      <c r="P91" s="429"/>
      <c r="Q91" s="429"/>
    </row>
    <row r="92" spans="2:17" ht="12.75">
      <c r="B92" s="561"/>
      <c r="C92" s="429"/>
      <c r="D92" s="429"/>
      <c r="E92" s="429"/>
      <c r="F92" s="429"/>
      <c r="G92" s="429"/>
      <c r="H92" s="429"/>
      <c r="I92" s="429"/>
      <c r="J92" s="429"/>
      <c r="K92" s="429"/>
      <c r="L92" s="429"/>
      <c r="M92" s="429"/>
      <c r="N92" s="429"/>
      <c r="O92" s="429"/>
      <c r="P92" s="429"/>
      <c r="Q92" s="429"/>
    </row>
    <row r="93" spans="2:17" ht="12.75">
      <c r="B93" s="562" t="s">
        <v>1244</v>
      </c>
      <c r="C93" s="429"/>
      <c r="D93" s="429"/>
      <c r="E93" s="429"/>
      <c r="F93" s="429"/>
      <c r="G93" s="429"/>
      <c r="H93" s="429"/>
      <c r="I93" s="429"/>
      <c r="J93" s="429"/>
      <c r="K93" s="429"/>
      <c r="L93" s="429"/>
      <c r="M93" s="429"/>
      <c r="N93" s="429"/>
      <c r="O93" s="429"/>
      <c r="P93" s="429"/>
      <c r="Q93" s="429"/>
    </row>
    <row r="94" spans="2:17" ht="12.75">
      <c r="B94" s="552" t="s">
        <v>1245</v>
      </c>
      <c r="C94" s="429"/>
      <c r="D94" s="429"/>
      <c r="E94" s="429"/>
      <c r="F94" s="429"/>
      <c r="G94" s="429"/>
      <c r="H94" s="429"/>
      <c r="I94" s="429"/>
      <c r="J94" s="429"/>
      <c r="K94" s="429"/>
      <c r="L94" s="429"/>
      <c r="M94" s="429"/>
      <c r="N94" s="429"/>
      <c r="O94" s="429"/>
      <c r="P94" s="429"/>
      <c r="Q94" s="429"/>
    </row>
    <row r="95" spans="2:17" ht="12.75">
      <c r="B95" s="562"/>
      <c r="C95" s="429"/>
      <c r="D95" s="429"/>
      <c r="E95" s="429"/>
      <c r="F95" s="429"/>
      <c r="G95" s="429"/>
      <c r="H95" s="429"/>
      <c r="I95" s="429"/>
      <c r="J95" s="429"/>
      <c r="K95" s="429"/>
      <c r="L95" s="429"/>
      <c r="M95" s="429"/>
      <c r="N95" s="429"/>
      <c r="O95" s="429"/>
      <c r="P95" s="429"/>
      <c r="Q95" s="429"/>
    </row>
  </sheetData>
  <sheetProtection/>
  <mergeCells count="3">
    <mergeCell ref="B1:Q1"/>
    <mergeCell ref="B2:Q2"/>
    <mergeCell ref="B90:Q90"/>
  </mergeCells>
  <printOptions/>
  <pageMargins left="0.75" right="0.75" top="1" bottom="1" header="0.5" footer="0.5"/>
  <pageSetup fitToHeight="0" fitToWidth="1" horizontalDpi="600" verticalDpi="600" orientation="landscape" paperSize="8" r:id="rId1"/>
  <rowBreaks count="5" manualBreakCount="5">
    <brk id="13" min="1" max="16" man="1"/>
    <brk id="26" min="1" max="16" man="1"/>
    <brk id="33" min="1" max="16" man="1"/>
    <brk id="43" min="1" max="16" man="1"/>
    <brk id="51" min="1" max="16" man="1"/>
  </rowBreaks>
</worksheet>
</file>

<file path=xl/worksheets/sheet12.xml><?xml version="1.0" encoding="utf-8"?>
<worksheet xmlns="http://schemas.openxmlformats.org/spreadsheetml/2006/main" xmlns:r="http://schemas.openxmlformats.org/officeDocument/2006/relationships">
  <sheetPr>
    <pageSetUpPr fitToPage="1"/>
  </sheetPr>
  <dimension ref="A1:J41"/>
  <sheetViews>
    <sheetView zoomScalePageLayoutView="0" workbookViewId="0" topLeftCell="A4">
      <selection activeCell="Q67" sqref="Q67"/>
    </sheetView>
  </sheetViews>
  <sheetFormatPr defaultColWidth="9.140625" defaultRowHeight="12.75"/>
  <cols>
    <col min="1" max="7" width="18.421875" style="219" customWidth="1"/>
    <col min="8" max="8" width="9.140625" style="219" customWidth="1"/>
    <col min="9" max="9" width="0" style="219" hidden="1" customWidth="1"/>
    <col min="10" max="16384" width="9.140625" style="219" customWidth="1"/>
  </cols>
  <sheetData>
    <row r="1" spans="1:7" ht="13.5" thickBot="1">
      <c r="A1" s="943" t="s">
        <v>1330</v>
      </c>
      <c r="B1" s="944"/>
      <c r="C1" s="944"/>
      <c r="D1" s="944"/>
      <c r="E1" s="944"/>
      <c r="F1" s="944"/>
      <c r="G1" s="945"/>
    </row>
    <row r="2" spans="1:7" ht="24" customHeight="1">
      <c r="A2" s="220"/>
      <c r="B2" s="946" t="s">
        <v>299</v>
      </c>
      <c r="C2" s="947"/>
      <c r="D2" s="946" t="s">
        <v>300</v>
      </c>
      <c r="E2" s="947"/>
      <c r="F2" s="946" t="s">
        <v>301</v>
      </c>
      <c r="G2" s="947"/>
    </row>
    <row r="3" spans="1:7" ht="24" customHeight="1" thickBot="1">
      <c r="A3" s="220"/>
      <c r="B3" s="948"/>
      <c r="C3" s="949"/>
      <c r="D3" s="948"/>
      <c r="E3" s="949"/>
      <c r="F3" s="948"/>
      <c r="G3" s="949"/>
    </row>
    <row r="4" spans="1:7" ht="24">
      <c r="A4" s="220" t="s">
        <v>298</v>
      </c>
      <c r="B4" s="950" t="s">
        <v>302</v>
      </c>
      <c r="C4" s="221" t="s">
        <v>303</v>
      </c>
      <c r="D4" s="950" t="s">
        <v>302</v>
      </c>
      <c r="E4" s="950" t="s">
        <v>305</v>
      </c>
      <c r="F4" s="950" t="s">
        <v>302</v>
      </c>
      <c r="G4" s="950" t="s">
        <v>306</v>
      </c>
    </row>
    <row r="5" spans="1:7" ht="13.5" thickBot="1">
      <c r="A5" s="222"/>
      <c r="B5" s="951"/>
      <c r="C5" s="465" t="s">
        <v>304</v>
      </c>
      <c r="D5" s="951"/>
      <c r="E5" s="951"/>
      <c r="F5" s="951"/>
      <c r="G5" s="951"/>
    </row>
    <row r="6" spans="1:7" ht="13.5" thickBot="1">
      <c r="A6" s="466" t="s">
        <v>30</v>
      </c>
      <c r="B6" s="465" t="s">
        <v>31</v>
      </c>
      <c r="C6" s="465" t="s">
        <v>32</v>
      </c>
      <c r="D6" s="465" t="s">
        <v>33</v>
      </c>
      <c r="E6" s="465" t="s">
        <v>34</v>
      </c>
      <c r="F6" s="465" t="s">
        <v>307</v>
      </c>
      <c r="G6" s="465" t="s">
        <v>308</v>
      </c>
    </row>
    <row r="7" spans="1:9" ht="13.5" thickBot="1">
      <c r="A7" s="223" t="s">
        <v>680</v>
      </c>
      <c r="B7" s="224">
        <f aca="true" t="shared" si="0" ref="B7:G7">SUM(B8)</f>
        <v>1</v>
      </c>
      <c r="C7" s="225">
        <f>C8</f>
        <v>5950000</v>
      </c>
      <c r="D7" s="395">
        <f t="shared" si="0"/>
        <v>0</v>
      </c>
      <c r="E7" s="226">
        <f t="shared" si="0"/>
        <v>0</v>
      </c>
      <c r="F7" s="395">
        <f>SUM(F8)</f>
        <v>1</v>
      </c>
      <c r="G7" s="227">
        <f t="shared" si="0"/>
        <v>5950000</v>
      </c>
      <c r="I7" s="219" t="s">
        <v>1246</v>
      </c>
    </row>
    <row r="8" spans="1:10" ht="13.5" thickBot="1">
      <c r="A8" s="228" t="s">
        <v>753</v>
      </c>
      <c r="B8" s="229">
        <v>1</v>
      </c>
      <c r="C8" s="230">
        <v>5950000</v>
      </c>
      <c r="D8" s="396">
        <v>0</v>
      </c>
      <c r="E8" s="231">
        <v>0</v>
      </c>
      <c r="F8" s="396">
        <v>1</v>
      </c>
      <c r="G8" s="230">
        <f>C8-E8</f>
        <v>5950000</v>
      </c>
      <c r="I8" s="428"/>
      <c r="J8" s="429"/>
    </row>
    <row r="9" spans="1:10" ht="13.5" thickBot="1">
      <c r="A9" s="563" t="s">
        <v>681</v>
      </c>
      <c r="B9" s="232">
        <f aca="true" t="shared" si="1" ref="B9:G9">B10+B11</f>
        <v>2</v>
      </c>
      <c r="C9" s="227">
        <f t="shared" si="1"/>
        <v>57439300.8</v>
      </c>
      <c r="D9" s="395">
        <f t="shared" si="1"/>
        <v>0</v>
      </c>
      <c r="E9" s="226">
        <f t="shared" si="1"/>
        <v>0</v>
      </c>
      <c r="F9" s="395">
        <f t="shared" si="1"/>
        <v>2</v>
      </c>
      <c r="G9" s="227">
        <f t="shared" si="1"/>
        <v>57439300.8</v>
      </c>
      <c r="I9" s="429"/>
      <c r="J9" s="429"/>
    </row>
    <row r="10" spans="1:10" ht="13.5" thickBot="1">
      <c r="A10" s="564" t="s">
        <v>1247</v>
      </c>
      <c r="B10" s="565">
        <v>1</v>
      </c>
      <c r="C10" s="566">
        <v>5124299.8</v>
      </c>
      <c r="D10" s="567">
        <v>0</v>
      </c>
      <c r="E10" s="568">
        <v>0</v>
      </c>
      <c r="F10" s="569">
        <v>1</v>
      </c>
      <c r="G10" s="566">
        <f>C10-E10</f>
        <v>5124299.8</v>
      </c>
      <c r="I10" s="429" t="s">
        <v>1248</v>
      </c>
      <c r="J10" s="429"/>
    </row>
    <row r="11" spans="1:10" ht="13.5" thickBot="1">
      <c r="A11" s="228" t="s">
        <v>827</v>
      </c>
      <c r="B11" s="229">
        <v>1</v>
      </c>
      <c r="C11" s="230">
        <v>52315001</v>
      </c>
      <c r="D11" s="396">
        <v>0</v>
      </c>
      <c r="E11" s="231">
        <v>0</v>
      </c>
      <c r="F11" s="396">
        <v>1</v>
      </c>
      <c r="G11" s="230">
        <f>C11-E11</f>
        <v>52315001</v>
      </c>
      <c r="I11" s="428" t="s">
        <v>1249</v>
      </c>
      <c r="J11" s="429"/>
    </row>
    <row r="12" spans="1:10" ht="13.5" thickBot="1">
      <c r="A12" s="223" t="s">
        <v>682</v>
      </c>
      <c r="B12" s="224">
        <f aca="true" t="shared" si="2" ref="B12:G12">SUM(B13)</f>
        <v>9</v>
      </c>
      <c r="C12" s="225">
        <f t="shared" si="2"/>
        <v>100560000.39</v>
      </c>
      <c r="D12" s="224">
        <f t="shared" si="2"/>
        <v>0</v>
      </c>
      <c r="E12" s="226">
        <f t="shared" si="2"/>
        <v>0</v>
      </c>
      <c r="F12" s="224">
        <f t="shared" si="2"/>
        <v>9</v>
      </c>
      <c r="G12" s="225">
        <f t="shared" si="2"/>
        <v>100560000.39</v>
      </c>
      <c r="I12" s="429"/>
      <c r="J12" s="429"/>
    </row>
    <row r="13" spans="1:10" ht="13.5" thickBot="1">
      <c r="A13" s="242" t="s">
        <v>828</v>
      </c>
      <c r="B13" s="233">
        <v>9</v>
      </c>
      <c r="C13" s="234">
        <v>100560000.39</v>
      </c>
      <c r="D13" s="397">
        <v>0</v>
      </c>
      <c r="E13" s="235">
        <v>0</v>
      </c>
      <c r="F13" s="397">
        <v>9</v>
      </c>
      <c r="G13" s="234">
        <f>C13-E13</f>
        <v>100560000.39</v>
      </c>
      <c r="I13" s="428" t="s">
        <v>1250</v>
      </c>
      <c r="J13" s="429"/>
    </row>
    <row r="14" spans="1:10" ht="13.5" thickBot="1">
      <c r="A14" s="223" t="s">
        <v>683</v>
      </c>
      <c r="B14" s="224">
        <f aca="true" t="shared" si="3" ref="B14:G14">SUM(B15:B17)</f>
        <v>87</v>
      </c>
      <c r="C14" s="225">
        <f t="shared" si="3"/>
        <v>633748909.41</v>
      </c>
      <c r="D14" s="224">
        <f t="shared" si="3"/>
        <v>2</v>
      </c>
      <c r="E14" s="225">
        <f t="shared" si="3"/>
        <v>139518399.96</v>
      </c>
      <c r="F14" s="224">
        <f>SUM(F15:F17)</f>
        <v>85</v>
      </c>
      <c r="G14" s="225">
        <f t="shared" si="3"/>
        <v>494230509.4499999</v>
      </c>
      <c r="I14" s="429"/>
      <c r="J14" s="429"/>
    </row>
    <row r="15" spans="1:10" ht="13.5" thickBot="1">
      <c r="A15" s="570" t="s">
        <v>829</v>
      </c>
      <c r="B15" s="236">
        <v>26</v>
      </c>
      <c r="C15" s="237">
        <v>89400759.38</v>
      </c>
      <c r="D15" s="398">
        <v>0</v>
      </c>
      <c r="E15" s="238">
        <v>0</v>
      </c>
      <c r="F15" s="398">
        <v>26</v>
      </c>
      <c r="G15" s="234">
        <f>C15-E15</f>
        <v>89400759.38</v>
      </c>
      <c r="I15" s="428" t="s">
        <v>1250</v>
      </c>
      <c r="J15" s="429"/>
    </row>
    <row r="16" spans="1:10" ht="13.5" thickBot="1">
      <c r="A16" s="247" t="s">
        <v>830</v>
      </c>
      <c r="B16" s="239">
        <v>14</v>
      </c>
      <c r="C16" s="234">
        <v>209500000</v>
      </c>
      <c r="D16" s="399">
        <v>0</v>
      </c>
      <c r="E16" s="240">
        <v>0</v>
      </c>
      <c r="F16" s="399">
        <v>14</v>
      </c>
      <c r="G16" s="234">
        <f>C16-E16</f>
        <v>209500000</v>
      </c>
      <c r="I16" s="428" t="s">
        <v>1250</v>
      </c>
      <c r="J16" s="429"/>
    </row>
    <row r="17" spans="1:10" ht="13.5" thickBot="1">
      <c r="A17" s="571" t="s">
        <v>831</v>
      </c>
      <c r="B17" s="572">
        <v>47</v>
      </c>
      <c r="C17" s="573">
        <v>334848150.03</v>
      </c>
      <c r="D17" s="399">
        <v>2</v>
      </c>
      <c r="E17" s="237">
        <v>139518399.96</v>
      </c>
      <c r="F17" s="397">
        <f>B17-D17</f>
        <v>45</v>
      </c>
      <c r="G17" s="234">
        <f>C17-E17</f>
        <v>195329750.06999996</v>
      </c>
      <c r="I17" s="428" t="s">
        <v>1250</v>
      </c>
      <c r="J17" s="428"/>
    </row>
    <row r="18" spans="1:10" ht="13.5" thickBot="1">
      <c r="A18" s="223" t="s">
        <v>686</v>
      </c>
      <c r="B18" s="224">
        <f aca="true" t="shared" si="4" ref="B18:G18">SUM(B19:B20)</f>
        <v>17</v>
      </c>
      <c r="C18" s="225">
        <f t="shared" si="4"/>
        <v>38009999.75</v>
      </c>
      <c r="D18" s="224">
        <f t="shared" si="4"/>
        <v>0</v>
      </c>
      <c r="E18" s="226">
        <f t="shared" si="4"/>
        <v>0</v>
      </c>
      <c r="F18" s="224">
        <f t="shared" si="4"/>
        <v>17</v>
      </c>
      <c r="G18" s="225">
        <f t="shared" si="4"/>
        <v>38009999.75</v>
      </c>
      <c r="I18" s="429"/>
      <c r="J18" s="429"/>
    </row>
    <row r="19" spans="1:10" ht="13.5" thickBot="1">
      <c r="A19" s="247" t="s">
        <v>832</v>
      </c>
      <c r="B19" s="239">
        <v>12</v>
      </c>
      <c r="C19" s="566">
        <v>20889999.75</v>
      </c>
      <c r="D19" s="399">
        <v>0</v>
      </c>
      <c r="E19" s="240">
        <v>0</v>
      </c>
      <c r="F19" s="399">
        <v>12</v>
      </c>
      <c r="G19" s="234">
        <f>C19-E19</f>
        <v>20889999.75</v>
      </c>
      <c r="I19" s="428" t="s">
        <v>1250</v>
      </c>
      <c r="J19" s="429"/>
    </row>
    <row r="20" spans="1:10" ht="13.5" thickBot="1">
      <c r="A20" s="247" t="s">
        <v>833</v>
      </c>
      <c r="B20" s="239">
        <v>5</v>
      </c>
      <c r="C20" s="573">
        <v>17120000</v>
      </c>
      <c r="D20" s="399">
        <v>0</v>
      </c>
      <c r="E20" s="240">
        <v>0</v>
      </c>
      <c r="F20" s="399">
        <v>5</v>
      </c>
      <c r="G20" s="234">
        <f>C20-E20</f>
        <v>17120000</v>
      </c>
      <c r="I20" s="428" t="s">
        <v>1250</v>
      </c>
      <c r="J20" s="429"/>
    </row>
    <row r="21" spans="1:10" ht="13.5" thickBot="1">
      <c r="A21" s="223" t="s">
        <v>689</v>
      </c>
      <c r="B21" s="407">
        <f aca="true" t="shared" si="5" ref="B21:G21">B22</f>
        <v>1</v>
      </c>
      <c r="C21" s="227">
        <f t="shared" si="5"/>
        <v>4193649</v>
      </c>
      <c r="D21" s="408">
        <f t="shared" si="5"/>
        <v>0</v>
      </c>
      <c r="E21" s="409">
        <f t="shared" si="5"/>
        <v>0</v>
      </c>
      <c r="F21" s="408">
        <f t="shared" si="5"/>
        <v>1</v>
      </c>
      <c r="G21" s="227">
        <f t="shared" si="5"/>
        <v>4193649</v>
      </c>
      <c r="I21" s="429"/>
      <c r="J21" s="429"/>
    </row>
    <row r="22" spans="1:10" ht="13.5" thickBot="1">
      <c r="A22" s="247" t="s">
        <v>834</v>
      </c>
      <c r="B22" s="402">
        <v>1</v>
      </c>
      <c r="C22" s="230">
        <v>4193649</v>
      </c>
      <c r="D22" s="404">
        <v>0</v>
      </c>
      <c r="E22" s="405">
        <v>0</v>
      </c>
      <c r="F22" s="404">
        <v>1</v>
      </c>
      <c r="G22" s="230">
        <f>C22-E22</f>
        <v>4193649</v>
      </c>
      <c r="I22" s="428" t="s">
        <v>1251</v>
      </c>
      <c r="J22" s="429"/>
    </row>
    <row r="23" spans="1:10" ht="13.5" thickBot="1">
      <c r="A23" s="223" t="s">
        <v>690</v>
      </c>
      <c r="B23" s="224">
        <f>B24+B25</f>
        <v>9</v>
      </c>
      <c r="C23" s="225">
        <f>SUM(C24:C25)</f>
        <v>217843799.65</v>
      </c>
      <c r="D23" s="224">
        <f>SUM(D24)</f>
        <v>0</v>
      </c>
      <c r="E23" s="226">
        <f>SUM(E24)</f>
        <v>0</v>
      </c>
      <c r="F23" s="224">
        <f>F24+F25</f>
        <v>9</v>
      </c>
      <c r="G23" s="225">
        <f>SUM(G24:G25)</f>
        <v>217843799.65</v>
      </c>
      <c r="I23" s="429"/>
      <c r="J23" s="429"/>
    </row>
    <row r="24" spans="1:10" ht="13.5" thickBot="1">
      <c r="A24" s="247" t="s">
        <v>835</v>
      </c>
      <c r="B24" s="402">
        <v>8</v>
      </c>
      <c r="C24" s="403">
        <v>42119999.65</v>
      </c>
      <c r="D24" s="404">
        <v>0</v>
      </c>
      <c r="E24" s="405">
        <v>0</v>
      </c>
      <c r="F24" s="404">
        <v>8</v>
      </c>
      <c r="G24" s="241">
        <f>C24-E24</f>
        <v>42119999.65</v>
      </c>
      <c r="I24" s="428" t="s">
        <v>1250</v>
      </c>
      <c r="J24" s="428"/>
    </row>
    <row r="25" spans="1:10" ht="13.5" thickBot="1">
      <c r="A25" s="247" t="s">
        <v>836</v>
      </c>
      <c r="B25" s="402">
        <v>1</v>
      </c>
      <c r="C25" s="406">
        <v>175723800</v>
      </c>
      <c r="D25" s="404">
        <v>0</v>
      </c>
      <c r="E25" s="405">
        <v>0</v>
      </c>
      <c r="F25" s="404">
        <f>B25-D25</f>
        <v>1</v>
      </c>
      <c r="G25" s="230">
        <f>C25-E25</f>
        <v>175723800</v>
      </c>
      <c r="I25" s="428" t="s">
        <v>1252</v>
      </c>
      <c r="J25" s="428"/>
    </row>
    <row r="26" spans="1:10" ht="13.5" thickBot="1">
      <c r="A26" s="223" t="s">
        <v>691</v>
      </c>
      <c r="B26" s="224">
        <v>2</v>
      </c>
      <c r="C26" s="225">
        <f>SUM(C27)</f>
        <v>69041033</v>
      </c>
      <c r="D26" s="224">
        <f>SUM(D27)</f>
        <v>42</v>
      </c>
      <c r="E26" s="227">
        <f>SUM(E27)</f>
        <v>71994075.06</v>
      </c>
      <c r="F26" s="224">
        <f>SUM(F27)</f>
        <v>0</v>
      </c>
      <c r="G26" s="227">
        <f>SUM(G27)</f>
        <v>-2953042.0600000024</v>
      </c>
      <c r="I26" s="428"/>
      <c r="J26" s="429"/>
    </row>
    <row r="27" spans="1:10" ht="13.5" thickBot="1">
      <c r="A27" s="242" t="s">
        <v>754</v>
      </c>
      <c r="B27" s="243" t="s">
        <v>755</v>
      </c>
      <c r="C27" s="566">
        <f>21125900+47915133</f>
        <v>69041033</v>
      </c>
      <c r="D27" s="243">
        <v>42</v>
      </c>
      <c r="E27" s="230">
        <v>71994075.06</v>
      </c>
      <c r="F27" s="243">
        <v>0</v>
      </c>
      <c r="G27" s="230">
        <f>C27-E27</f>
        <v>-2953042.0600000024</v>
      </c>
      <c r="I27" s="428" t="s">
        <v>1253</v>
      </c>
      <c r="J27" s="429"/>
    </row>
    <row r="28" spans="1:10" ht="13.5" thickBot="1">
      <c r="A28" s="223" t="s">
        <v>694</v>
      </c>
      <c r="B28" s="224">
        <f aca="true" t="shared" si="6" ref="B28:G28">SUM(B29)</f>
        <v>1</v>
      </c>
      <c r="C28" s="227">
        <f t="shared" si="6"/>
        <v>1683000</v>
      </c>
      <c r="D28" s="224">
        <f t="shared" si="6"/>
        <v>1</v>
      </c>
      <c r="E28" s="227">
        <f t="shared" si="6"/>
        <v>1683000</v>
      </c>
      <c r="F28" s="224">
        <f>SUM(F29)</f>
        <v>0</v>
      </c>
      <c r="G28" s="226">
        <f t="shared" si="6"/>
        <v>0</v>
      </c>
      <c r="I28" s="429"/>
      <c r="J28" s="429"/>
    </row>
    <row r="29" spans="1:10" ht="13.5" thickBot="1">
      <c r="A29" s="228" t="s">
        <v>756</v>
      </c>
      <c r="B29" s="229">
        <v>1</v>
      </c>
      <c r="C29" s="230">
        <v>1683000</v>
      </c>
      <c r="D29" s="396">
        <v>1</v>
      </c>
      <c r="E29" s="230">
        <v>1683000</v>
      </c>
      <c r="F29" s="396">
        <v>0</v>
      </c>
      <c r="G29" s="231">
        <v>0</v>
      </c>
      <c r="I29" s="428" t="s">
        <v>1254</v>
      </c>
      <c r="J29" s="429"/>
    </row>
    <row r="30" spans="1:10" ht="13.5" thickBot="1">
      <c r="A30" s="410" t="s">
        <v>695</v>
      </c>
      <c r="B30" s="244">
        <f>B31+B32+B34+B33</f>
        <v>4</v>
      </c>
      <c r="C30" s="225">
        <f>SUM(C31:C34)</f>
        <v>190379600</v>
      </c>
      <c r="D30" s="408">
        <f>D31+D32+D34+D33</f>
        <v>0</v>
      </c>
      <c r="E30" s="409">
        <f>E31+E32+E34+E33</f>
        <v>0</v>
      </c>
      <c r="F30" s="408">
        <f>F31+F32+F33+F34</f>
        <v>4</v>
      </c>
      <c r="G30" s="225">
        <f>SUM(G31:G34)</f>
        <v>190379600</v>
      </c>
      <c r="I30" s="429"/>
      <c r="J30" s="429"/>
    </row>
    <row r="31" spans="1:10" ht="13.5" thickBot="1">
      <c r="A31" s="247" t="s">
        <v>837</v>
      </c>
      <c r="B31" s="245">
        <v>1</v>
      </c>
      <c r="C31" s="230">
        <v>34459000</v>
      </c>
      <c r="D31" s="404">
        <v>0</v>
      </c>
      <c r="E31" s="405">
        <v>0</v>
      </c>
      <c r="F31" s="404">
        <v>1</v>
      </c>
      <c r="G31" s="230">
        <f>C31-E31</f>
        <v>34459000</v>
      </c>
      <c r="I31" s="428" t="s">
        <v>1255</v>
      </c>
      <c r="J31" s="429"/>
    </row>
    <row r="32" spans="1:10" ht="13.5" thickBot="1">
      <c r="A32" s="247" t="s">
        <v>838</v>
      </c>
      <c r="B32" s="245">
        <v>1</v>
      </c>
      <c r="C32" s="230">
        <v>29920000</v>
      </c>
      <c r="D32" s="404">
        <v>0</v>
      </c>
      <c r="E32" s="405">
        <v>0</v>
      </c>
      <c r="F32" s="404">
        <v>1</v>
      </c>
      <c r="G32" s="230">
        <f>C32-E32</f>
        <v>29920000</v>
      </c>
      <c r="I32" s="428" t="s">
        <v>1256</v>
      </c>
      <c r="J32" s="429"/>
    </row>
    <row r="33" spans="1:10" ht="13.5" thickBot="1">
      <c r="A33" s="247" t="s">
        <v>1257</v>
      </c>
      <c r="B33" s="245">
        <v>1</v>
      </c>
      <c r="C33" s="230">
        <v>46000300</v>
      </c>
      <c r="D33" s="404">
        <v>0</v>
      </c>
      <c r="E33" s="405">
        <v>0</v>
      </c>
      <c r="F33" s="404">
        <v>1</v>
      </c>
      <c r="G33" s="230">
        <f>C33-E33</f>
        <v>46000300</v>
      </c>
      <c r="I33" s="428" t="s">
        <v>1258</v>
      </c>
      <c r="J33" s="429"/>
    </row>
    <row r="34" spans="1:10" ht="13.5" thickBot="1">
      <c r="A34" s="228" t="s">
        <v>757</v>
      </c>
      <c r="B34" s="229">
        <v>1</v>
      </c>
      <c r="C34" s="230">
        <v>80000300</v>
      </c>
      <c r="D34" s="396">
        <v>0</v>
      </c>
      <c r="E34" s="246">
        <v>0</v>
      </c>
      <c r="F34" s="396">
        <v>1</v>
      </c>
      <c r="G34" s="230">
        <f>C34-E34</f>
        <v>80000300</v>
      </c>
      <c r="I34" s="428" t="s">
        <v>1259</v>
      </c>
      <c r="J34" s="429"/>
    </row>
    <row r="35" spans="1:10" ht="13.5" thickBot="1">
      <c r="A35" s="410" t="s">
        <v>692</v>
      </c>
      <c r="B35" s="244">
        <f aca="true" t="shared" si="7" ref="B35:G35">SUM(B36)</f>
        <v>2</v>
      </c>
      <c r="C35" s="227">
        <f t="shared" si="7"/>
        <v>20950000</v>
      </c>
      <c r="D35" s="408">
        <f t="shared" si="7"/>
        <v>0</v>
      </c>
      <c r="E35" s="409">
        <f t="shared" si="7"/>
        <v>0</v>
      </c>
      <c r="F35" s="408">
        <f t="shared" si="7"/>
        <v>2</v>
      </c>
      <c r="G35" s="411">
        <f t="shared" si="7"/>
        <v>20950000</v>
      </c>
      <c r="I35" s="429"/>
      <c r="J35" s="429"/>
    </row>
    <row r="36" spans="1:10" ht="13.5" thickBot="1">
      <c r="A36" s="247" t="s">
        <v>839</v>
      </c>
      <c r="B36" s="236">
        <v>2</v>
      </c>
      <c r="C36" s="237">
        <v>20950000</v>
      </c>
      <c r="D36" s="399">
        <v>0</v>
      </c>
      <c r="E36" s="240">
        <v>0</v>
      </c>
      <c r="F36" s="398">
        <v>2</v>
      </c>
      <c r="G36" s="234">
        <f>C36-E36</f>
        <v>20950000</v>
      </c>
      <c r="I36" s="428" t="s">
        <v>1250</v>
      </c>
      <c r="J36" s="429"/>
    </row>
    <row r="37" spans="1:10" ht="13.5" thickBot="1">
      <c r="A37" s="410" t="s">
        <v>758</v>
      </c>
      <c r="B37" s="244">
        <v>3</v>
      </c>
      <c r="C37" s="225">
        <f>SUM(C38)</f>
        <v>186647268</v>
      </c>
      <c r="D37" s="408">
        <f>SUM(D38)</f>
        <v>3</v>
      </c>
      <c r="E37" s="225">
        <f>SUM(E38)</f>
        <v>186647267.77</v>
      </c>
      <c r="F37" s="408">
        <f>SUM(F38)</f>
        <v>0</v>
      </c>
      <c r="G37" s="225">
        <f>SUM(G38)</f>
        <v>0.22999998927116394</v>
      </c>
      <c r="I37" s="429"/>
      <c r="J37" s="429"/>
    </row>
    <row r="38" spans="1:10" ht="13.5" thickBot="1">
      <c r="A38" s="247" t="s">
        <v>759</v>
      </c>
      <c r="B38" s="245">
        <v>3</v>
      </c>
      <c r="C38" s="230">
        <f>111182672+61516198+13948398</f>
        <v>186647268</v>
      </c>
      <c r="D38" s="404">
        <v>3</v>
      </c>
      <c r="E38" s="566">
        <v>186647267.77</v>
      </c>
      <c r="F38" s="400">
        <v>0</v>
      </c>
      <c r="G38" s="230">
        <f>C38-E38</f>
        <v>0.22999998927116394</v>
      </c>
      <c r="I38" s="429" t="s">
        <v>1260</v>
      </c>
      <c r="J38" s="429"/>
    </row>
    <row r="39" spans="1:10" ht="13.5" thickBot="1">
      <c r="A39" s="248" t="s">
        <v>42</v>
      </c>
      <c r="B39" s="249">
        <f aca="true" t="shared" si="8" ref="B39:G39">B7+B9+B12+B14+B18+B21+B23+B26+B28+B30+B35+B37</f>
        <v>138</v>
      </c>
      <c r="C39" s="250">
        <f t="shared" si="8"/>
        <v>1526446560</v>
      </c>
      <c r="D39" s="249">
        <f t="shared" si="8"/>
        <v>48</v>
      </c>
      <c r="E39" s="250">
        <f t="shared" si="8"/>
        <v>399842742.79</v>
      </c>
      <c r="F39" s="401">
        <f t="shared" si="8"/>
        <v>130</v>
      </c>
      <c r="G39" s="250">
        <f t="shared" si="8"/>
        <v>1126603817.2099998</v>
      </c>
      <c r="I39" s="428"/>
      <c r="J39" s="429"/>
    </row>
    <row r="40" spans="1:7" ht="12.75">
      <c r="A40" s="952" t="s">
        <v>760</v>
      </c>
      <c r="B40" s="952"/>
      <c r="C40" s="952"/>
      <c r="D40" s="952"/>
      <c r="E40" s="952"/>
      <c r="F40" s="952"/>
      <c r="G40" s="952"/>
    </row>
    <row r="41" spans="1:7" ht="37.5" customHeight="1">
      <c r="A41" s="953" t="s">
        <v>1261</v>
      </c>
      <c r="B41" s="953"/>
      <c r="C41" s="953"/>
      <c r="D41" s="953"/>
      <c r="E41" s="953"/>
      <c r="F41" s="953"/>
      <c r="G41" s="953"/>
    </row>
  </sheetData>
  <sheetProtection/>
  <mergeCells count="11">
    <mergeCell ref="A40:G40"/>
    <mergeCell ref="A41:G41"/>
    <mergeCell ref="A1:G1"/>
    <mergeCell ref="B2:C3"/>
    <mergeCell ref="D2:E3"/>
    <mergeCell ref="F2:G3"/>
    <mergeCell ref="B4:B5"/>
    <mergeCell ref="D4:D5"/>
    <mergeCell ref="E4:E5"/>
    <mergeCell ref="F4:F5"/>
    <mergeCell ref="G4:G5"/>
  </mergeCells>
  <printOptions/>
  <pageMargins left="0.7" right="0.7" top="0.75" bottom="0.75" header="0.3" footer="0.3"/>
  <pageSetup fitToHeight="1" fitToWidth="1" horizontalDpi="600" verticalDpi="600" orientation="landscape" paperSize="9" scale="82" r:id="rId1"/>
</worksheet>
</file>

<file path=xl/worksheets/sheet13.xml><?xml version="1.0" encoding="utf-8"?>
<worksheet xmlns="http://schemas.openxmlformats.org/spreadsheetml/2006/main" xmlns:r="http://schemas.openxmlformats.org/officeDocument/2006/relationships">
  <sheetPr>
    <tabColor theme="0" tint="-0.4999699890613556"/>
    <pageSetUpPr fitToPage="1"/>
  </sheetPr>
  <dimension ref="A1:I7"/>
  <sheetViews>
    <sheetView zoomScalePageLayoutView="0" workbookViewId="0" topLeftCell="A1">
      <selection activeCell="C107" sqref="C107"/>
    </sheetView>
  </sheetViews>
  <sheetFormatPr defaultColWidth="9.140625" defaultRowHeight="12.75"/>
  <cols>
    <col min="1" max="8" width="13.7109375" style="0" customWidth="1"/>
    <col min="9" max="9" width="14.140625" style="0" customWidth="1"/>
  </cols>
  <sheetData>
    <row r="1" spans="1:9" ht="13.5" thickBot="1">
      <c r="A1" s="899" t="s">
        <v>826</v>
      </c>
      <c r="B1" s="900"/>
      <c r="C1" s="900"/>
      <c r="D1" s="900"/>
      <c r="E1" s="900"/>
      <c r="F1" s="900"/>
      <c r="G1" s="900"/>
      <c r="H1" s="900"/>
      <c r="I1" s="901"/>
    </row>
    <row r="2" spans="1:9" ht="36.75" thickBot="1">
      <c r="A2" s="108" t="s">
        <v>221</v>
      </c>
      <c r="B2" s="108" t="s">
        <v>222</v>
      </c>
      <c r="C2" s="108" t="s">
        <v>223</v>
      </c>
      <c r="D2" s="108" t="s">
        <v>224</v>
      </c>
      <c r="E2" s="107" t="s">
        <v>225</v>
      </c>
      <c r="F2" s="107" t="s">
        <v>227</v>
      </c>
      <c r="G2" s="107" t="s">
        <v>229</v>
      </c>
      <c r="H2" s="107" t="s">
        <v>228</v>
      </c>
      <c r="I2" s="107" t="s">
        <v>226</v>
      </c>
    </row>
    <row r="3" spans="1:9" ht="13.5" thickBot="1">
      <c r="A3" s="104" t="s">
        <v>30</v>
      </c>
      <c r="B3" s="103" t="s">
        <v>31</v>
      </c>
      <c r="C3" s="103" t="s">
        <v>32</v>
      </c>
      <c r="D3" s="103" t="s">
        <v>33</v>
      </c>
      <c r="E3" s="103" t="s">
        <v>34</v>
      </c>
      <c r="F3" s="103" t="s">
        <v>35</v>
      </c>
      <c r="G3" s="103" t="s">
        <v>36</v>
      </c>
      <c r="H3" s="103" t="s">
        <v>37</v>
      </c>
      <c r="I3" s="103" t="s">
        <v>38</v>
      </c>
    </row>
    <row r="4" spans="1:9" ht="13.5" thickBot="1">
      <c r="A4" s="109"/>
      <c r="B4" s="110"/>
      <c r="C4" s="110"/>
      <c r="D4" s="110"/>
      <c r="E4" s="110"/>
      <c r="F4" s="110"/>
      <c r="G4" s="110"/>
      <c r="H4" s="110"/>
      <c r="I4" s="110"/>
    </row>
    <row r="5" spans="1:9" ht="13.5" thickBot="1">
      <c r="A5" s="109"/>
      <c r="B5" s="110"/>
      <c r="C5" s="110"/>
      <c r="D5" s="110"/>
      <c r="E5" s="110"/>
      <c r="F5" s="110"/>
      <c r="G5" s="110"/>
      <c r="H5" s="110"/>
      <c r="I5" s="110"/>
    </row>
    <row r="6" spans="1:9" ht="13.5" thickBot="1">
      <c r="A6" s="105"/>
      <c r="B6" s="106"/>
      <c r="C6" s="106"/>
      <c r="D6" s="106"/>
      <c r="E6" s="106"/>
      <c r="F6" s="106"/>
      <c r="G6" s="106"/>
      <c r="H6" s="106"/>
      <c r="I6" s="106"/>
    </row>
    <row r="7" spans="1:9" ht="12.75">
      <c r="A7" s="954" t="s">
        <v>820</v>
      </c>
      <c r="B7" s="955"/>
      <c r="C7" s="955"/>
      <c r="D7" s="955"/>
      <c r="E7" s="955"/>
      <c r="F7" s="955"/>
      <c r="G7" s="955"/>
      <c r="H7" s="955"/>
      <c r="I7" s="955"/>
    </row>
  </sheetData>
  <sheetProtection/>
  <mergeCells count="2">
    <mergeCell ref="A1:I1"/>
    <mergeCell ref="A7:I7"/>
  </mergeCells>
  <printOptions/>
  <pageMargins left="0.7" right="0.7" top="0.75" bottom="0.75" header="0.3" footer="0.3"/>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theme="0" tint="-0.4999699890613556"/>
    <pageSetUpPr fitToPage="1"/>
  </sheetPr>
  <dimension ref="A1:F8"/>
  <sheetViews>
    <sheetView zoomScalePageLayoutView="0" workbookViewId="0" topLeftCell="A1">
      <selection activeCell="A6" sqref="A6:F6"/>
    </sheetView>
  </sheetViews>
  <sheetFormatPr defaultColWidth="9.140625" defaultRowHeight="12.75"/>
  <cols>
    <col min="1" max="4" width="23.140625" style="0" customWidth="1"/>
    <col min="5" max="5" width="22.57421875" style="0" customWidth="1"/>
    <col min="6" max="6" width="22.7109375" style="0" customWidth="1"/>
  </cols>
  <sheetData>
    <row r="1" spans="1:6" ht="13.5" thickBot="1">
      <c r="A1" s="899" t="s">
        <v>822</v>
      </c>
      <c r="B1" s="900"/>
      <c r="C1" s="900"/>
      <c r="D1" s="900"/>
      <c r="E1" s="900"/>
      <c r="F1" s="901"/>
    </row>
    <row r="2" spans="1:6" ht="54.75" customHeight="1" thickBot="1">
      <c r="A2" s="108" t="s">
        <v>309</v>
      </c>
      <c r="B2" s="108" t="s">
        <v>310</v>
      </c>
      <c r="C2" s="156" t="s">
        <v>363</v>
      </c>
      <c r="D2" s="156" t="s">
        <v>364</v>
      </c>
      <c r="E2" s="156" t="s">
        <v>365</v>
      </c>
      <c r="F2" s="156" t="s">
        <v>349</v>
      </c>
    </row>
    <row r="3" spans="1:6" ht="13.5" thickBot="1">
      <c r="A3" s="104" t="s">
        <v>30</v>
      </c>
      <c r="B3" s="103" t="s">
        <v>31</v>
      </c>
      <c r="C3" s="103" t="s">
        <v>32</v>
      </c>
      <c r="D3" s="103" t="s">
        <v>33</v>
      </c>
      <c r="E3" s="103" t="s">
        <v>34</v>
      </c>
      <c r="F3" s="103" t="s">
        <v>35</v>
      </c>
    </row>
    <row r="4" spans="1:6" ht="13.5" thickBot="1">
      <c r="A4" s="105"/>
      <c r="B4" s="106"/>
      <c r="C4" s="106"/>
      <c r="D4" s="106"/>
      <c r="E4" s="106"/>
      <c r="F4" s="106"/>
    </row>
    <row r="5" spans="1:6" ht="13.5" thickBot="1">
      <c r="A5" s="102"/>
      <c r="B5" s="102"/>
      <c r="C5" s="102"/>
      <c r="D5" s="102"/>
      <c r="E5" s="102"/>
      <c r="F5" s="102"/>
    </row>
    <row r="6" spans="1:6" ht="38.25" customHeight="1" thickBot="1">
      <c r="A6" s="956" t="s">
        <v>311</v>
      </c>
      <c r="B6" s="957"/>
      <c r="C6" s="957"/>
      <c r="D6" s="957"/>
      <c r="E6" s="957"/>
      <c r="F6" s="958"/>
    </row>
    <row r="7" spans="1:6" ht="17.25" customHeight="1">
      <c r="A7" s="917" t="s">
        <v>821</v>
      </c>
      <c r="B7" s="918"/>
      <c r="C7" s="918"/>
      <c r="D7" s="918"/>
      <c r="E7" s="918"/>
      <c r="F7" s="919"/>
    </row>
    <row r="8" spans="1:6" ht="13.5" thickBot="1">
      <c r="A8" s="959" t="s">
        <v>362</v>
      </c>
      <c r="B8" s="960"/>
      <c r="C8" s="960"/>
      <c r="D8" s="960"/>
      <c r="E8" s="960"/>
      <c r="F8" s="961"/>
    </row>
  </sheetData>
  <sheetProtection/>
  <mergeCells count="4">
    <mergeCell ref="A1:F1"/>
    <mergeCell ref="A6:F6"/>
    <mergeCell ref="A8:F8"/>
    <mergeCell ref="A7:F7"/>
  </mergeCells>
  <printOptions/>
  <pageMargins left="0.7" right="0.7" top="0.75" bottom="0.75" header="0.3" footer="0.3"/>
  <pageSetup fitToHeight="1" fitToWidth="1" horizontalDpi="600" verticalDpi="600" orientation="landscape" paperSize="9" scale="97" r:id="rId1"/>
</worksheet>
</file>

<file path=xl/worksheets/sheet15.xml><?xml version="1.0" encoding="utf-8"?>
<worksheet xmlns="http://schemas.openxmlformats.org/spreadsheetml/2006/main" xmlns:r="http://schemas.openxmlformats.org/officeDocument/2006/relationships">
  <sheetPr>
    <pageSetUpPr fitToPage="1"/>
  </sheetPr>
  <dimension ref="A1:D8"/>
  <sheetViews>
    <sheetView zoomScalePageLayoutView="0" workbookViewId="0" topLeftCell="A1">
      <selection activeCell="A7" sqref="A7"/>
    </sheetView>
  </sheetViews>
  <sheetFormatPr defaultColWidth="9.140625" defaultRowHeight="12.75"/>
  <cols>
    <col min="1" max="1" width="74.28125" style="0" customWidth="1"/>
    <col min="2" max="2" width="27.7109375" style="0" customWidth="1"/>
    <col min="3" max="3" width="24.7109375" style="0" customWidth="1"/>
    <col min="4" max="4" width="28.00390625" style="0" customWidth="1"/>
  </cols>
  <sheetData>
    <row r="1" spans="1:4" ht="13.5" thickBot="1">
      <c r="A1" s="899" t="s">
        <v>352</v>
      </c>
      <c r="B1" s="900"/>
      <c r="C1" s="900"/>
      <c r="D1" s="901"/>
    </row>
    <row r="2" spans="1:4" ht="57.75" customHeight="1" thickBot="1">
      <c r="A2" s="108" t="s">
        <v>312</v>
      </c>
      <c r="B2" s="156" t="s">
        <v>351</v>
      </c>
      <c r="C2" s="156" t="s">
        <v>350</v>
      </c>
      <c r="D2" s="108" t="s">
        <v>313</v>
      </c>
    </row>
    <row r="3" spans="1:4" ht="13.5" thickBot="1">
      <c r="A3" s="104" t="s">
        <v>30</v>
      </c>
      <c r="B3" s="103" t="s">
        <v>31</v>
      </c>
      <c r="C3" s="103" t="s">
        <v>32</v>
      </c>
      <c r="D3" s="103" t="s">
        <v>33</v>
      </c>
    </row>
    <row r="4" spans="1:4" ht="35.25" customHeight="1" thickBot="1">
      <c r="A4" s="204" t="s">
        <v>763</v>
      </c>
      <c r="B4" s="201" t="s">
        <v>764</v>
      </c>
      <c r="C4" s="201" t="s">
        <v>1052</v>
      </c>
      <c r="D4" s="201"/>
    </row>
    <row r="5" spans="1:4" ht="29.25" customHeight="1" thickBot="1">
      <c r="A5" s="105" t="s">
        <v>765</v>
      </c>
      <c r="B5" s="201" t="s">
        <v>766</v>
      </c>
      <c r="C5" s="201" t="s">
        <v>767</v>
      </c>
      <c r="D5" s="201"/>
    </row>
    <row r="6" spans="1:4" ht="29.25" customHeight="1" thickBot="1">
      <c r="A6" s="105" t="s">
        <v>768</v>
      </c>
      <c r="B6" s="201" t="s">
        <v>769</v>
      </c>
      <c r="C6" s="450" t="s">
        <v>1052</v>
      </c>
      <c r="D6" s="201"/>
    </row>
    <row r="7" spans="1:4" ht="39.75" customHeight="1" thickBot="1">
      <c r="A7" s="451" t="s">
        <v>1053</v>
      </c>
      <c r="B7" s="450"/>
      <c r="C7" s="450"/>
      <c r="D7" s="453" t="s">
        <v>1057</v>
      </c>
    </row>
    <row r="8" spans="1:4" ht="18" customHeight="1">
      <c r="A8" s="962" t="s">
        <v>381</v>
      </c>
      <c r="B8" s="962"/>
      <c r="C8" s="962"/>
      <c r="D8" s="962"/>
    </row>
  </sheetData>
  <sheetProtection/>
  <mergeCells count="2">
    <mergeCell ref="A1:D1"/>
    <mergeCell ref="A8:D8"/>
  </mergeCells>
  <printOptions/>
  <pageMargins left="0.7" right="0.7" top="0.75" bottom="0.75" header="0.3" footer="0.3"/>
  <pageSetup fitToHeight="1" fitToWidth="1" horizontalDpi="600" verticalDpi="600" orientation="landscape" paperSize="9" scale="86" r:id="rId1"/>
</worksheet>
</file>

<file path=xl/worksheets/sheet16.xml><?xml version="1.0" encoding="utf-8"?>
<worksheet xmlns="http://schemas.openxmlformats.org/spreadsheetml/2006/main" xmlns:r="http://schemas.openxmlformats.org/officeDocument/2006/relationships">
  <sheetPr>
    <pageSetUpPr fitToPage="1"/>
  </sheetPr>
  <dimension ref="A1:L13"/>
  <sheetViews>
    <sheetView zoomScalePageLayoutView="0" workbookViewId="0" topLeftCell="A10">
      <selection activeCell="A7" sqref="A7"/>
    </sheetView>
  </sheetViews>
  <sheetFormatPr defaultColWidth="9.140625" defaultRowHeight="12.75"/>
  <cols>
    <col min="1" max="1" width="18.28125" style="0" customWidth="1"/>
    <col min="2" max="2" width="16.8515625" style="0" customWidth="1"/>
    <col min="3" max="3" width="10.00390625" style="0" customWidth="1"/>
    <col min="4" max="4" width="16.28125" style="0" customWidth="1"/>
    <col min="5" max="5" width="12.00390625" style="0" customWidth="1"/>
    <col min="6" max="6" width="14.57421875" style="0" customWidth="1"/>
    <col min="7" max="7" width="10.140625" style="0" customWidth="1"/>
    <col min="8" max="8" width="12.140625" style="0" customWidth="1"/>
    <col min="9" max="9" width="24.140625" style="0" customWidth="1"/>
    <col min="10" max="10" width="17.57421875" style="0" customWidth="1"/>
    <col min="11" max="11" width="12.28125" style="0" customWidth="1"/>
    <col min="12" max="12" width="19.57421875" style="0" customWidth="1"/>
  </cols>
  <sheetData>
    <row r="1" spans="1:12" ht="13.5" customHeight="1" thickBot="1">
      <c r="A1" s="899" t="s">
        <v>357</v>
      </c>
      <c r="B1" s="900"/>
      <c r="C1" s="900"/>
      <c r="D1" s="963"/>
      <c r="E1" s="963"/>
      <c r="F1" s="963"/>
      <c r="G1" s="963"/>
      <c r="H1" s="963"/>
      <c r="I1" s="963"/>
      <c r="J1" s="963"/>
      <c r="K1" s="963"/>
      <c r="L1" s="964"/>
    </row>
    <row r="2" spans="1:12" ht="142.5" customHeight="1" thickBot="1">
      <c r="A2" s="157" t="s">
        <v>314</v>
      </c>
      <c r="B2" s="157" t="s">
        <v>315</v>
      </c>
      <c r="C2" s="126" t="s">
        <v>799</v>
      </c>
      <c r="D2" s="157" t="s">
        <v>316</v>
      </c>
      <c r="E2" s="126" t="s">
        <v>800</v>
      </c>
      <c r="F2" s="157" t="s">
        <v>801</v>
      </c>
      <c r="G2" s="157" t="s">
        <v>317</v>
      </c>
      <c r="H2" s="157" t="s">
        <v>318</v>
      </c>
      <c r="I2" s="157" t="s">
        <v>319</v>
      </c>
      <c r="J2" s="157" t="s">
        <v>802</v>
      </c>
      <c r="K2" s="157" t="s">
        <v>320</v>
      </c>
      <c r="L2" s="157" t="s">
        <v>321</v>
      </c>
    </row>
    <row r="3" spans="1:12" ht="13.5" thickBot="1">
      <c r="A3" s="108" t="s">
        <v>30</v>
      </c>
      <c r="B3" s="142" t="s">
        <v>31</v>
      </c>
      <c r="C3" s="142" t="s">
        <v>32</v>
      </c>
      <c r="D3" s="142" t="s">
        <v>33</v>
      </c>
      <c r="E3" s="142" t="s">
        <v>34</v>
      </c>
      <c r="F3" s="142" t="s">
        <v>35</v>
      </c>
      <c r="G3" s="142" t="s">
        <v>36</v>
      </c>
      <c r="H3" s="142" t="s">
        <v>37</v>
      </c>
      <c r="I3" s="142" t="s">
        <v>38</v>
      </c>
      <c r="J3" s="142" t="s">
        <v>39</v>
      </c>
      <c r="K3" s="142" t="s">
        <v>40</v>
      </c>
      <c r="L3" s="142" t="s">
        <v>41</v>
      </c>
    </row>
    <row r="4" spans="1:12" ht="81" customHeight="1" thickBot="1">
      <c r="A4" s="200" t="s">
        <v>770</v>
      </c>
      <c r="B4" s="205" t="s">
        <v>771</v>
      </c>
      <c r="C4" s="205" t="s">
        <v>772</v>
      </c>
      <c r="D4" s="205" t="s">
        <v>773</v>
      </c>
      <c r="E4" s="205" t="s">
        <v>774</v>
      </c>
      <c r="F4" s="200" t="s">
        <v>1038</v>
      </c>
      <c r="G4" s="205"/>
      <c r="H4" s="205"/>
      <c r="I4" s="205" t="s">
        <v>775</v>
      </c>
      <c r="J4" s="205" t="s">
        <v>798</v>
      </c>
      <c r="K4" s="205"/>
      <c r="L4" s="205" t="s">
        <v>776</v>
      </c>
    </row>
    <row r="5" spans="1:12" ht="92.25" customHeight="1" thickBot="1">
      <c r="A5" s="200" t="s">
        <v>777</v>
      </c>
      <c r="B5" s="205" t="s">
        <v>778</v>
      </c>
      <c r="C5" s="205" t="s">
        <v>772</v>
      </c>
      <c r="D5" s="205" t="s">
        <v>773</v>
      </c>
      <c r="E5" s="205" t="s">
        <v>774</v>
      </c>
      <c r="F5" s="200" t="s">
        <v>779</v>
      </c>
      <c r="G5" s="205"/>
      <c r="H5" s="205"/>
      <c r="I5" s="205" t="s">
        <v>780</v>
      </c>
      <c r="J5" s="450" t="s">
        <v>1054</v>
      </c>
      <c r="K5" s="205"/>
      <c r="L5" s="450" t="s">
        <v>1056</v>
      </c>
    </row>
    <row r="6" spans="1:12" ht="85.5" customHeight="1" thickBot="1">
      <c r="A6" s="200" t="s">
        <v>781</v>
      </c>
      <c r="B6" s="205" t="s">
        <v>778</v>
      </c>
      <c r="C6" s="205" t="s">
        <v>772</v>
      </c>
      <c r="D6" s="205" t="s">
        <v>782</v>
      </c>
      <c r="E6" s="205" t="s">
        <v>774</v>
      </c>
      <c r="F6" s="200" t="s">
        <v>1038</v>
      </c>
      <c r="G6" s="205"/>
      <c r="H6" s="205"/>
      <c r="I6" s="205" t="s">
        <v>783</v>
      </c>
      <c r="J6" s="205" t="s">
        <v>798</v>
      </c>
      <c r="K6" s="205"/>
      <c r="L6" s="205" t="s">
        <v>776</v>
      </c>
    </row>
    <row r="7" spans="1:12" ht="88.5" customHeight="1" thickBot="1">
      <c r="A7" s="200" t="s">
        <v>784</v>
      </c>
      <c r="B7" s="205" t="s">
        <v>778</v>
      </c>
      <c r="C7" s="205" t="s">
        <v>772</v>
      </c>
      <c r="D7" s="205" t="s">
        <v>782</v>
      </c>
      <c r="E7" s="205" t="s">
        <v>774</v>
      </c>
      <c r="F7" s="200" t="s">
        <v>785</v>
      </c>
      <c r="G7" s="205"/>
      <c r="H7" s="205"/>
      <c r="I7" s="205" t="s">
        <v>786</v>
      </c>
      <c r="J7" s="450" t="s">
        <v>1054</v>
      </c>
      <c r="K7" s="205"/>
      <c r="L7" s="450" t="s">
        <v>1056</v>
      </c>
    </row>
    <row r="8" spans="1:12" ht="85.5" customHeight="1" thickBot="1">
      <c r="A8" s="200" t="s">
        <v>787</v>
      </c>
      <c r="B8" s="205" t="s">
        <v>778</v>
      </c>
      <c r="C8" s="205" t="s">
        <v>772</v>
      </c>
      <c r="D8" s="205" t="s">
        <v>788</v>
      </c>
      <c r="E8" s="205" t="s">
        <v>774</v>
      </c>
      <c r="F8" s="200" t="s">
        <v>789</v>
      </c>
      <c r="G8" s="205"/>
      <c r="H8" s="205"/>
      <c r="I8" s="205" t="s">
        <v>783</v>
      </c>
      <c r="J8" s="205" t="s">
        <v>798</v>
      </c>
      <c r="K8" s="205"/>
      <c r="L8" s="205" t="s">
        <v>776</v>
      </c>
    </row>
    <row r="9" spans="1:12" ht="105" customHeight="1" thickBot="1">
      <c r="A9" s="200" t="s">
        <v>790</v>
      </c>
      <c r="B9" s="205" t="s">
        <v>778</v>
      </c>
      <c r="C9" s="205" t="s">
        <v>772</v>
      </c>
      <c r="D9" s="205" t="s">
        <v>788</v>
      </c>
      <c r="E9" s="205" t="s">
        <v>774</v>
      </c>
      <c r="F9" s="200" t="s">
        <v>791</v>
      </c>
      <c r="G9" s="205"/>
      <c r="H9" s="205"/>
      <c r="I9" s="205" t="s">
        <v>786</v>
      </c>
      <c r="J9" s="450" t="s">
        <v>1054</v>
      </c>
      <c r="K9" s="205"/>
      <c r="L9" s="450" t="s">
        <v>1056</v>
      </c>
    </row>
    <row r="10" spans="1:12" ht="139.5" customHeight="1" thickBot="1">
      <c r="A10" s="200" t="s">
        <v>792</v>
      </c>
      <c r="B10" s="205" t="s">
        <v>778</v>
      </c>
      <c r="C10" s="205" t="s">
        <v>772</v>
      </c>
      <c r="D10" s="205" t="s">
        <v>773</v>
      </c>
      <c r="E10" s="205" t="s">
        <v>774</v>
      </c>
      <c r="F10" s="200" t="s">
        <v>793</v>
      </c>
      <c r="G10" s="205"/>
      <c r="H10" s="205"/>
      <c r="I10" s="205" t="s">
        <v>794</v>
      </c>
      <c r="J10" s="205"/>
      <c r="K10" s="205"/>
      <c r="L10" s="205"/>
    </row>
    <row r="11" spans="1:12" ht="142.5" customHeight="1" thickBot="1">
      <c r="A11" s="200" t="s">
        <v>795</v>
      </c>
      <c r="B11" s="205" t="s">
        <v>778</v>
      </c>
      <c r="C11" s="205" t="s">
        <v>772</v>
      </c>
      <c r="D11" s="205" t="s">
        <v>782</v>
      </c>
      <c r="E11" s="205" t="s">
        <v>774</v>
      </c>
      <c r="F11" s="200" t="s">
        <v>793</v>
      </c>
      <c r="G11" s="205"/>
      <c r="H11" s="205"/>
      <c r="I11" s="205" t="s">
        <v>794</v>
      </c>
      <c r="J11" s="205"/>
      <c r="K11" s="205"/>
      <c r="L11" s="205"/>
    </row>
    <row r="12" spans="1:12" ht="141" customHeight="1" thickBot="1">
      <c r="A12" s="200" t="s">
        <v>796</v>
      </c>
      <c r="B12" s="205" t="s">
        <v>778</v>
      </c>
      <c r="C12" s="205" t="s">
        <v>772</v>
      </c>
      <c r="D12" s="205" t="s">
        <v>788</v>
      </c>
      <c r="E12" s="205" t="s">
        <v>774</v>
      </c>
      <c r="F12" s="200" t="s">
        <v>797</v>
      </c>
      <c r="G12" s="205"/>
      <c r="H12" s="205"/>
      <c r="I12" s="205" t="s">
        <v>794</v>
      </c>
      <c r="J12" s="205"/>
      <c r="K12" s="205"/>
      <c r="L12" s="205"/>
    </row>
    <row r="13" spans="1:12" ht="12.75" customHeight="1">
      <c r="A13" s="962" t="s">
        <v>381</v>
      </c>
      <c r="B13" s="962"/>
      <c r="C13" s="962"/>
      <c r="D13" s="962"/>
      <c r="E13" s="962"/>
      <c r="F13" s="962"/>
      <c r="G13" s="962"/>
      <c r="H13" s="962"/>
      <c r="I13" s="962"/>
      <c r="J13" s="962"/>
      <c r="K13" s="962"/>
      <c r="L13" s="962"/>
    </row>
  </sheetData>
  <sheetProtection/>
  <mergeCells count="2">
    <mergeCell ref="A1:L1"/>
    <mergeCell ref="A13:L13"/>
  </mergeCells>
  <printOptions/>
  <pageMargins left="0.7" right="0.7" top="0.75" bottom="0.75" header="0.3" footer="0.3"/>
  <pageSetup fitToHeight="0" fitToWidth="1" horizontalDpi="600" verticalDpi="600" orientation="landscape" paperSize="9" scale="72" r:id="rId1"/>
</worksheet>
</file>

<file path=xl/worksheets/sheet17.xml><?xml version="1.0" encoding="utf-8"?>
<worksheet xmlns="http://schemas.openxmlformats.org/spreadsheetml/2006/main" xmlns:r="http://schemas.openxmlformats.org/officeDocument/2006/relationships">
  <sheetPr>
    <pageSetUpPr fitToPage="1"/>
  </sheetPr>
  <dimension ref="A1:E11"/>
  <sheetViews>
    <sheetView zoomScalePageLayoutView="0" workbookViewId="0" topLeftCell="A1">
      <selection activeCell="A7" sqref="A7"/>
    </sheetView>
  </sheetViews>
  <sheetFormatPr defaultColWidth="9.140625" defaultRowHeight="12.75"/>
  <cols>
    <col min="1" max="4" width="31.57421875" style="0" customWidth="1"/>
    <col min="5" max="5" width="29.7109375" style="0" customWidth="1"/>
  </cols>
  <sheetData>
    <row r="1" spans="1:5" ht="13.5" thickBot="1">
      <c r="A1" s="899" t="s">
        <v>358</v>
      </c>
      <c r="B1" s="900"/>
      <c r="C1" s="900"/>
      <c r="D1" s="900"/>
      <c r="E1" s="901"/>
    </row>
    <row r="2" spans="1:5" ht="48.75" thickBot="1">
      <c r="A2" s="108" t="s">
        <v>322</v>
      </c>
      <c r="B2" s="158" t="s">
        <v>323</v>
      </c>
      <c r="C2" s="156" t="s">
        <v>353</v>
      </c>
      <c r="D2" s="156" t="s">
        <v>354</v>
      </c>
      <c r="E2" s="156" t="s">
        <v>355</v>
      </c>
    </row>
    <row r="3" spans="1:5" ht="13.5" thickBot="1">
      <c r="A3" s="104" t="s">
        <v>30</v>
      </c>
      <c r="B3" s="103" t="s">
        <v>31</v>
      </c>
      <c r="C3" s="103" t="s">
        <v>32</v>
      </c>
      <c r="D3" s="103" t="s">
        <v>33</v>
      </c>
      <c r="E3" s="103" t="s">
        <v>34</v>
      </c>
    </row>
    <row r="4" spans="1:5" ht="13.5" thickBot="1">
      <c r="A4" s="965" t="s">
        <v>324</v>
      </c>
      <c r="B4" s="966"/>
      <c r="C4" s="966"/>
      <c r="D4" s="966"/>
      <c r="E4" s="967"/>
    </row>
    <row r="5" spans="1:5" ht="24.75" thickBot="1">
      <c r="A5" s="139" t="s">
        <v>803</v>
      </c>
      <c r="B5" s="106" t="s">
        <v>804</v>
      </c>
      <c r="C5" s="201" t="s">
        <v>805</v>
      </c>
      <c r="D5" s="450" t="s">
        <v>1052</v>
      </c>
      <c r="E5" s="106"/>
    </row>
    <row r="6" spans="1:5" ht="13.5" thickBot="1">
      <c r="A6" s="965" t="s">
        <v>325</v>
      </c>
      <c r="B6" s="966"/>
      <c r="C6" s="966"/>
      <c r="D6" s="966"/>
      <c r="E6" s="967"/>
    </row>
    <row r="7" spans="1:5" ht="24.75" thickBot="1">
      <c r="A7" s="139" t="s">
        <v>806</v>
      </c>
      <c r="B7" s="106" t="s">
        <v>807</v>
      </c>
      <c r="C7" s="201" t="s">
        <v>808</v>
      </c>
      <c r="D7" s="201" t="s">
        <v>809</v>
      </c>
      <c r="E7" s="452" t="s">
        <v>1055</v>
      </c>
    </row>
    <row r="8" spans="1:5" ht="24.75" thickBot="1">
      <c r="A8" s="139" t="s">
        <v>782</v>
      </c>
      <c r="B8" s="106" t="s">
        <v>810</v>
      </c>
      <c r="C8" s="201" t="s">
        <v>811</v>
      </c>
      <c r="D8" s="201" t="s">
        <v>812</v>
      </c>
      <c r="E8" s="452" t="s">
        <v>1055</v>
      </c>
    </row>
    <row r="9" spans="1:5" ht="24.75" thickBot="1">
      <c r="A9" s="139" t="s">
        <v>788</v>
      </c>
      <c r="B9" s="106" t="s">
        <v>807</v>
      </c>
      <c r="C9" s="201" t="s">
        <v>813</v>
      </c>
      <c r="D9" s="201" t="s">
        <v>814</v>
      </c>
      <c r="E9" s="452" t="s">
        <v>1055</v>
      </c>
    </row>
    <row r="10" spans="1:5" ht="13.5" thickBot="1">
      <c r="A10" s="965" t="s">
        <v>815</v>
      </c>
      <c r="B10" s="966"/>
      <c r="C10" s="966"/>
      <c r="D10" s="966"/>
      <c r="E10" s="967"/>
    </row>
    <row r="11" spans="1:5" ht="12.75">
      <c r="A11" s="968" t="s">
        <v>381</v>
      </c>
      <c r="B11" s="968"/>
      <c r="C11" s="968"/>
      <c r="D11" s="968"/>
      <c r="E11" s="968"/>
    </row>
  </sheetData>
  <sheetProtection/>
  <mergeCells count="5">
    <mergeCell ref="A1:E1"/>
    <mergeCell ref="A4:E4"/>
    <mergeCell ref="A6:E6"/>
    <mergeCell ref="A10:E10"/>
    <mergeCell ref="A11:E11"/>
  </mergeCells>
  <printOptions/>
  <pageMargins left="0.7" right="0.7" top="0.75" bottom="0.75" header="0.3" footer="0.3"/>
  <pageSetup fitToHeight="1" fitToWidth="1"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sheetPr>
    <tabColor theme="0" tint="-0.4999699890613556"/>
    <pageSetUpPr fitToPage="1"/>
  </sheetPr>
  <dimension ref="A1:D8"/>
  <sheetViews>
    <sheetView zoomScalePageLayoutView="0" workbookViewId="0" topLeftCell="A1">
      <selection activeCell="F4" sqref="F4"/>
    </sheetView>
  </sheetViews>
  <sheetFormatPr defaultColWidth="9.140625" defaultRowHeight="12.75"/>
  <cols>
    <col min="1" max="4" width="30.00390625" style="0" customWidth="1"/>
  </cols>
  <sheetData>
    <row r="1" spans="1:4" ht="13.5" thickBot="1">
      <c r="A1" s="899" t="s">
        <v>816</v>
      </c>
      <c r="B1" s="900"/>
      <c r="C1" s="900"/>
      <c r="D1" s="901"/>
    </row>
    <row r="2" spans="1:4" ht="36.75" thickBot="1">
      <c r="A2" s="108" t="s">
        <v>153</v>
      </c>
      <c r="B2" s="156" t="s">
        <v>356</v>
      </c>
      <c r="C2" s="108" t="s">
        <v>326</v>
      </c>
      <c r="D2" s="108" t="s">
        <v>327</v>
      </c>
    </row>
    <row r="3" spans="1:4" ht="13.5" thickBot="1">
      <c r="A3" s="104" t="s">
        <v>30</v>
      </c>
      <c r="B3" s="103" t="s">
        <v>31</v>
      </c>
      <c r="C3" s="103" t="s">
        <v>32</v>
      </c>
      <c r="D3" s="103" t="s">
        <v>33</v>
      </c>
    </row>
    <row r="4" spans="1:4" ht="13.5" thickBot="1">
      <c r="A4" s="105" t="s">
        <v>30</v>
      </c>
      <c r="B4" s="129"/>
      <c r="C4" s="106"/>
      <c r="D4" s="106"/>
    </row>
    <row r="5" spans="1:4" ht="13.5" thickBot="1">
      <c r="A5" s="105" t="s">
        <v>31</v>
      </c>
      <c r="B5" s="129"/>
      <c r="C5" s="106"/>
      <c r="D5" s="106"/>
    </row>
    <row r="6" spans="1:4" ht="13.5" thickBot="1">
      <c r="A6" s="105" t="s">
        <v>32</v>
      </c>
      <c r="B6" s="106"/>
      <c r="C6" s="106"/>
      <c r="D6" s="106"/>
    </row>
    <row r="7" spans="1:4" ht="13.5" thickBot="1">
      <c r="A7" s="105" t="s">
        <v>261</v>
      </c>
      <c r="B7" s="106"/>
      <c r="C7" s="106"/>
      <c r="D7" s="106"/>
    </row>
    <row r="8" spans="1:4" ht="24" customHeight="1">
      <c r="A8" s="969" t="s">
        <v>344</v>
      </c>
      <c r="B8" s="970"/>
      <c r="C8" s="970"/>
      <c r="D8" s="970"/>
    </row>
  </sheetData>
  <sheetProtection/>
  <mergeCells count="2">
    <mergeCell ref="A1:D1"/>
    <mergeCell ref="A8:D8"/>
  </mergeCells>
  <printOptions/>
  <pageMargins left="0.7" right="0.7" top="0.75" bottom="0.75" header="0.3" footer="0.3"/>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C7"/>
  <sheetViews>
    <sheetView zoomScalePageLayoutView="0" workbookViewId="0" topLeftCell="A1">
      <selection activeCell="D6" sqref="D6"/>
    </sheetView>
  </sheetViews>
  <sheetFormatPr defaultColWidth="9.140625" defaultRowHeight="12.75"/>
  <cols>
    <col min="1" max="1" width="100.421875" style="0" customWidth="1"/>
  </cols>
  <sheetData>
    <row r="1" ht="12.75">
      <c r="A1" s="206" t="s">
        <v>1331</v>
      </c>
    </row>
    <row r="3" ht="20.25" customHeight="1">
      <c r="A3" s="111" t="s">
        <v>231</v>
      </c>
    </row>
    <row r="4" ht="63.75" customHeight="1">
      <c r="A4" s="394" t="s">
        <v>761</v>
      </c>
    </row>
    <row r="5" ht="51">
      <c r="A5" s="394" t="s">
        <v>762</v>
      </c>
    </row>
    <row r="6" spans="1:3" ht="235.5" customHeight="1">
      <c r="A6" s="651" t="s">
        <v>1050</v>
      </c>
      <c r="C6" s="417"/>
    </row>
    <row r="7" spans="1:3" ht="79.5" customHeight="1">
      <c r="A7" s="651" t="s">
        <v>1051</v>
      </c>
      <c r="C7" s="417"/>
    </row>
  </sheetData>
  <sheetProtection/>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X208"/>
  <sheetViews>
    <sheetView view="pageBreakPreview" zoomScale="80" zoomScaleNormal="55" zoomScaleSheetLayoutView="80" zoomScalePageLayoutView="0" workbookViewId="0" topLeftCell="B1">
      <pane ySplit="5" topLeftCell="A179" activePane="bottomLeft" state="frozen"/>
      <selection pane="topLeft" activeCell="D365" sqref="D365:D372"/>
      <selection pane="bottomLeft" activeCell="M190" sqref="M190"/>
    </sheetView>
  </sheetViews>
  <sheetFormatPr defaultColWidth="9.140625" defaultRowHeight="12.75"/>
  <cols>
    <col min="1" max="1" width="15.140625" style="255" customWidth="1"/>
    <col min="2" max="2" width="20.8515625" style="255" customWidth="1"/>
    <col min="3" max="6" width="10.421875" style="255" customWidth="1"/>
    <col min="7" max="7" width="18.28125" style="255" customWidth="1"/>
    <col min="8" max="8" width="19.7109375" style="255" customWidth="1"/>
    <col min="9" max="9" width="20.28125" style="255" customWidth="1"/>
    <col min="10" max="11" width="10.421875" style="255" customWidth="1"/>
    <col min="12" max="12" width="17.57421875" style="255" customWidth="1"/>
    <col min="13" max="13" width="18.57421875" style="255" customWidth="1"/>
    <col min="14" max="14" width="17.28125" style="255" customWidth="1"/>
    <col min="15" max="15" width="17.8515625" style="255" customWidth="1"/>
    <col min="16" max="16" width="10.421875" style="255" customWidth="1"/>
    <col min="17" max="17" width="11.57421875" style="255" bestFit="1" customWidth="1"/>
    <col min="18" max="18" width="14.421875" style="255" customWidth="1"/>
    <col min="19" max="19" width="16.57421875" style="255" customWidth="1"/>
    <col min="20" max="20" width="16.421875" style="255" customWidth="1"/>
    <col min="21" max="21" width="16.8515625" style="255" customWidth="1"/>
    <col min="22" max="22" width="10.421875" style="255" customWidth="1"/>
    <col min="23" max="23" width="11.57421875" style="255" bestFit="1" customWidth="1"/>
    <col min="24" max="24" width="18.140625" style="255" bestFit="1" customWidth="1"/>
    <col min="25" max="16384" width="9.140625" style="255" customWidth="1"/>
  </cols>
  <sheetData>
    <row r="1" spans="1:23" ht="12.75" customHeight="1">
      <c r="A1" s="734" t="s">
        <v>1326</v>
      </c>
      <c r="B1" s="734"/>
      <c r="C1" s="734"/>
      <c r="D1" s="734"/>
      <c r="E1" s="734"/>
      <c r="F1" s="734"/>
      <c r="G1" s="734"/>
      <c r="H1" s="734"/>
      <c r="I1" s="734"/>
      <c r="J1" s="734"/>
      <c r="K1" s="734"/>
      <c r="L1" s="734"/>
      <c r="M1" s="734"/>
      <c r="N1" s="734"/>
      <c r="O1" s="734"/>
      <c r="P1" s="734"/>
      <c r="Q1" s="734"/>
      <c r="R1" s="734"/>
      <c r="S1" s="734"/>
      <c r="T1" s="734"/>
      <c r="U1" s="734"/>
      <c r="V1" s="734"/>
      <c r="W1" s="734"/>
    </row>
    <row r="2" spans="1:24" s="257" customFormat="1" ht="27.75" customHeight="1">
      <c r="A2" s="735" t="s">
        <v>142</v>
      </c>
      <c r="B2" s="730" t="s">
        <v>949</v>
      </c>
      <c r="C2" s="730" t="s">
        <v>950</v>
      </c>
      <c r="D2" s="730" t="s">
        <v>951</v>
      </c>
      <c r="E2" s="730" t="s">
        <v>952</v>
      </c>
      <c r="F2" s="730"/>
      <c r="G2" s="730"/>
      <c r="H2" s="730"/>
      <c r="I2" s="730"/>
      <c r="J2" s="730" t="s">
        <v>78</v>
      </c>
      <c r="K2" s="730"/>
      <c r="L2" s="730"/>
      <c r="M2" s="730"/>
      <c r="N2" s="730"/>
      <c r="O2" s="730"/>
      <c r="P2" s="730"/>
      <c r="Q2" s="730"/>
      <c r="R2" s="730" t="s">
        <v>953</v>
      </c>
      <c r="S2" s="730"/>
      <c r="T2" s="730"/>
      <c r="U2" s="730"/>
      <c r="V2" s="731"/>
      <c r="W2" s="737"/>
      <c r="X2" s="256"/>
    </row>
    <row r="3" spans="1:24" s="257" customFormat="1" ht="12.75">
      <c r="A3" s="735"/>
      <c r="B3" s="736"/>
      <c r="C3" s="736"/>
      <c r="D3" s="736"/>
      <c r="E3" s="730" t="s">
        <v>79</v>
      </c>
      <c r="F3" s="730"/>
      <c r="G3" s="730" t="s">
        <v>127</v>
      </c>
      <c r="H3" s="730"/>
      <c r="I3" s="730"/>
      <c r="J3" s="730" t="s">
        <v>80</v>
      </c>
      <c r="K3" s="730"/>
      <c r="L3" s="730" t="s">
        <v>128</v>
      </c>
      <c r="M3" s="730"/>
      <c r="N3" s="730"/>
      <c r="O3" s="730"/>
      <c r="P3" s="730"/>
      <c r="Q3" s="730"/>
      <c r="R3" s="731" t="s">
        <v>128</v>
      </c>
      <c r="S3" s="732"/>
      <c r="T3" s="732"/>
      <c r="U3" s="732"/>
      <c r="V3" s="732"/>
      <c r="W3" s="733"/>
      <c r="X3" s="256"/>
    </row>
    <row r="4" spans="1:24" s="257" customFormat="1" ht="108">
      <c r="A4" s="735"/>
      <c r="B4" s="736"/>
      <c r="C4" s="736"/>
      <c r="D4" s="736"/>
      <c r="E4" s="258" t="s">
        <v>81</v>
      </c>
      <c r="F4" s="258" t="s">
        <v>82</v>
      </c>
      <c r="G4" s="258" t="s">
        <v>954</v>
      </c>
      <c r="H4" s="258" t="s">
        <v>84</v>
      </c>
      <c r="I4" s="258" t="s">
        <v>129</v>
      </c>
      <c r="J4" s="258" t="s">
        <v>81</v>
      </c>
      <c r="K4" s="258" t="s">
        <v>82</v>
      </c>
      <c r="L4" s="258" t="s">
        <v>83</v>
      </c>
      <c r="M4" s="258" t="s">
        <v>84</v>
      </c>
      <c r="N4" s="258" t="s">
        <v>85</v>
      </c>
      <c r="O4" s="258" t="s">
        <v>130</v>
      </c>
      <c r="P4" s="258" t="s">
        <v>109</v>
      </c>
      <c r="Q4" s="258" t="s">
        <v>105</v>
      </c>
      <c r="R4" s="258" t="s">
        <v>86</v>
      </c>
      <c r="S4" s="258" t="s">
        <v>955</v>
      </c>
      <c r="T4" s="258" t="s">
        <v>85</v>
      </c>
      <c r="U4" s="258" t="s">
        <v>130</v>
      </c>
      <c r="V4" s="258" t="s">
        <v>109</v>
      </c>
      <c r="W4" s="259" t="s">
        <v>106</v>
      </c>
      <c r="X4" s="256"/>
    </row>
    <row r="5" spans="1:24" s="257" customFormat="1" ht="24.75" customHeight="1" thickBot="1">
      <c r="A5" s="260">
        <v>0</v>
      </c>
      <c r="B5" s="260">
        <v>1</v>
      </c>
      <c r="C5" s="260">
        <v>2</v>
      </c>
      <c r="D5" s="260">
        <v>3</v>
      </c>
      <c r="E5" s="260">
        <v>4</v>
      </c>
      <c r="F5" s="260">
        <v>5</v>
      </c>
      <c r="G5" s="260">
        <v>6</v>
      </c>
      <c r="H5" s="260">
        <v>7</v>
      </c>
      <c r="I5" s="260">
        <v>8</v>
      </c>
      <c r="J5" s="260">
        <v>9</v>
      </c>
      <c r="K5" s="260">
        <v>10</v>
      </c>
      <c r="L5" s="260">
        <v>11</v>
      </c>
      <c r="M5" s="260">
        <v>12</v>
      </c>
      <c r="N5" s="260">
        <v>13</v>
      </c>
      <c r="O5" s="260">
        <v>14</v>
      </c>
      <c r="P5" s="260">
        <v>15</v>
      </c>
      <c r="Q5" s="260" t="s">
        <v>376</v>
      </c>
      <c r="R5" s="260">
        <v>17</v>
      </c>
      <c r="S5" s="260">
        <v>18</v>
      </c>
      <c r="T5" s="260">
        <v>19</v>
      </c>
      <c r="U5" s="260">
        <v>20</v>
      </c>
      <c r="V5" s="260">
        <v>21</v>
      </c>
      <c r="W5" s="260" t="s">
        <v>377</v>
      </c>
      <c r="X5" s="256"/>
    </row>
    <row r="6" spans="1:24" s="257" customFormat="1" ht="34.5" customHeight="1">
      <c r="A6" s="693" t="s">
        <v>956</v>
      </c>
      <c r="B6" s="694"/>
      <c r="C6" s="694"/>
      <c r="D6" s="694"/>
      <c r="E6" s="695"/>
      <c r="F6" s="695"/>
      <c r="G6" s="695"/>
      <c r="H6" s="695"/>
      <c r="I6" s="695"/>
      <c r="J6" s="695"/>
      <c r="K6" s="695"/>
      <c r="L6" s="695"/>
      <c r="M6" s="695"/>
      <c r="N6" s="695"/>
      <c r="O6" s="695"/>
      <c r="P6" s="695"/>
      <c r="Q6" s="695"/>
      <c r="R6" s="695"/>
      <c r="S6" s="695"/>
      <c r="T6" s="695"/>
      <c r="U6" s="695"/>
      <c r="V6" s="696"/>
      <c r="W6" s="697"/>
      <c r="X6" s="256"/>
    </row>
    <row r="7" spans="1:24" s="257" customFormat="1" ht="33" customHeight="1">
      <c r="A7" s="341" t="s">
        <v>680</v>
      </c>
      <c r="B7" s="261">
        <v>242886600</v>
      </c>
      <c r="C7" s="262" t="s">
        <v>700</v>
      </c>
      <c r="D7" s="262" t="s">
        <v>819</v>
      </c>
      <c r="E7" s="263" t="s">
        <v>384</v>
      </c>
      <c r="F7" s="263" t="s">
        <v>384</v>
      </c>
      <c r="G7" s="263" t="s">
        <v>384</v>
      </c>
      <c r="H7" s="263" t="s">
        <v>384</v>
      </c>
      <c r="I7" s="263" t="s">
        <v>384</v>
      </c>
      <c r="J7" s="263" t="s">
        <v>384</v>
      </c>
      <c r="K7" s="263" t="s">
        <v>384</v>
      </c>
      <c r="L7" s="263" t="s">
        <v>384</v>
      </c>
      <c r="M7" s="263" t="s">
        <v>384</v>
      </c>
      <c r="N7" s="263" t="s">
        <v>384</v>
      </c>
      <c r="O7" s="263" t="s">
        <v>384</v>
      </c>
      <c r="P7" s="264">
        <v>0</v>
      </c>
      <c r="Q7" s="265">
        <v>0</v>
      </c>
      <c r="R7" s="263" t="s">
        <v>384</v>
      </c>
      <c r="S7" s="263" t="s">
        <v>384</v>
      </c>
      <c r="T7" s="263" t="s">
        <v>384</v>
      </c>
      <c r="U7" s="263" t="s">
        <v>384</v>
      </c>
      <c r="V7" s="266" t="s">
        <v>384</v>
      </c>
      <c r="W7" s="266" t="s">
        <v>384</v>
      </c>
      <c r="X7" s="256"/>
    </row>
    <row r="8" spans="1:24" s="257" customFormat="1" ht="28.5" customHeight="1">
      <c r="A8" s="267" t="s">
        <v>87</v>
      </c>
      <c r="B8" s="268">
        <f>B7</f>
        <v>242886600</v>
      </c>
      <c r="C8" s="269" t="s">
        <v>700</v>
      </c>
      <c r="D8" s="270" t="s">
        <v>819</v>
      </c>
      <c r="E8" s="271" t="s">
        <v>384</v>
      </c>
      <c r="F8" s="271" t="s">
        <v>384</v>
      </c>
      <c r="G8" s="271" t="s">
        <v>384</v>
      </c>
      <c r="H8" s="271" t="s">
        <v>384</v>
      </c>
      <c r="I8" s="271" t="s">
        <v>384</v>
      </c>
      <c r="J8" s="271" t="s">
        <v>384</v>
      </c>
      <c r="K8" s="271" t="s">
        <v>384</v>
      </c>
      <c r="L8" s="271" t="s">
        <v>384</v>
      </c>
      <c r="M8" s="271" t="s">
        <v>384</v>
      </c>
      <c r="N8" s="271" t="s">
        <v>384</v>
      </c>
      <c r="O8" s="271" t="s">
        <v>384</v>
      </c>
      <c r="P8" s="284">
        <v>0</v>
      </c>
      <c r="Q8" s="287">
        <f>Q7</f>
        <v>0</v>
      </c>
      <c r="R8" s="266" t="s">
        <v>384</v>
      </c>
      <c r="S8" s="266" t="s">
        <v>384</v>
      </c>
      <c r="T8" s="266" t="s">
        <v>384</v>
      </c>
      <c r="U8" s="266" t="s">
        <v>384</v>
      </c>
      <c r="V8" s="266" t="s">
        <v>384</v>
      </c>
      <c r="W8" s="266" t="s">
        <v>384</v>
      </c>
      <c r="X8" s="256"/>
    </row>
    <row r="9" spans="1:24" s="257" customFormat="1" ht="12.75" customHeight="1">
      <c r="A9" s="698" t="s">
        <v>957</v>
      </c>
      <c r="B9" s="699"/>
      <c r="C9" s="699"/>
      <c r="D9" s="699"/>
      <c r="E9" s="699"/>
      <c r="F9" s="699"/>
      <c r="G9" s="699"/>
      <c r="H9" s="699"/>
      <c r="I9" s="699"/>
      <c r="J9" s="699"/>
      <c r="K9" s="699"/>
      <c r="L9" s="699"/>
      <c r="M9" s="699"/>
      <c r="N9" s="699"/>
      <c r="O9" s="699"/>
      <c r="P9" s="699"/>
      <c r="Q9" s="699"/>
      <c r="R9" s="699"/>
      <c r="S9" s="699"/>
      <c r="T9" s="699"/>
      <c r="U9" s="699"/>
      <c r="V9" s="699"/>
      <c r="W9" s="700"/>
      <c r="X9" s="256"/>
    </row>
    <row r="10" spans="1:24" s="257" customFormat="1" ht="33.75" customHeight="1" thickBot="1">
      <c r="A10" s="678"/>
      <c r="B10" s="679"/>
      <c r="C10" s="679"/>
      <c r="D10" s="679"/>
      <c r="E10" s="679"/>
      <c r="F10" s="679"/>
      <c r="G10" s="679"/>
      <c r="H10" s="679"/>
      <c r="I10" s="679"/>
      <c r="J10" s="679"/>
      <c r="K10" s="679"/>
      <c r="L10" s="679"/>
      <c r="M10" s="679"/>
      <c r="N10" s="679"/>
      <c r="O10" s="679"/>
      <c r="P10" s="679"/>
      <c r="Q10" s="679"/>
      <c r="R10" s="679"/>
      <c r="S10" s="679"/>
      <c r="T10" s="679"/>
      <c r="U10" s="679"/>
      <c r="V10" s="679"/>
      <c r="W10" s="704"/>
      <c r="X10" s="256"/>
    </row>
    <row r="11" spans="1:24" s="274" customFormat="1" ht="52.5" customHeight="1">
      <c r="A11" s="709" t="s">
        <v>958</v>
      </c>
      <c r="B11" s="671"/>
      <c r="C11" s="671"/>
      <c r="D11" s="671"/>
      <c r="E11" s="672"/>
      <c r="F11" s="672"/>
      <c r="G11" s="672"/>
      <c r="H11" s="672"/>
      <c r="I11" s="672"/>
      <c r="J11" s="672"/>
      <c r="K11" s="672"/>
      <c r="L11" s="672"/>
      <c r="M11" s="672"/>
      <c r="N11" s="672"/>
      <c r="O11" s="672"/>
      <c r="P11" s="672"/>
      <c r="Q11" s="672"/>
      <c r="R11" s="672"/>
      <c r="S11" s="672"/>
      <c r="T11" s="672"/>
      <c r="U11" s="672"/>
      <c r="V11" s="672"/>
      <c r="W11" s="673"/>
      <c r="X11" s="273"/>
    </row>
    <row r="12" spans="1:24" s="257" customFormat="1" ht="25.5">
      <c r="A12" s="341" t="s">
        <v>680</v>
      </c>
      <c r="B12" s="261">
        <v>769215947.23</v>
      </c>
      <c r="C12" s="275" t="s">
        <v>700</v>
      </c>
      <c r="D12" s="275" t="s">
        <v>819</v>
      </c>
      <c r="E12" s="461">
        <v>2</v>
      </c>
      <c r="F12" s="276">
        <v>77</v>
      </c>
      <c r="G12" s="277">
        <v>7481523.66</v>
      </c>
      <c r="H12" s="277">
        <v>6079841.22</v>
      </c>
      <c r="I12" s="277">
        <v>5471857.12</v>
      </c>
      <c r="J12" s="599">
        <v>14</v>
      </c>
      <c r="K12" s="600">
        <v>68</v>
      </c>
      <c r="L12" s="279">
        <v>6664155.8</v>
      </c>
      <c r="M12" s="279">
        <v>5388296.52</v>
      </c>
      <c r="N12" s="279">
        <v>4849466.87</v>
      </c>
      <c r="O12" s="279">
        <v>4849466.87</v>
      </c>
      <c r="P12" s="286">
        <v>0.0041</v>
      </c>
      <c r="Q12" s="272">
        <f>O12/B12</f>
        <v>0.0063044284085155364</v>
      </c>
      <c r="R12" s="342">
        <v>585413.23</v>
      </c>
      <c r="S12" s="342">
        <v>494411.16</v>
      </c>
      <c r="T12" s="342">
        <v>444970.04</v>
      </c>
      <c r="U12" s="342">
        <v>444970.04</v>
      </c>
      <c r="V12" s="286">
        <v>0</v>
      </c>
      <c r="W12" s="343">
        <f>U12/B12</f>
        <v>0.0005784721983499796</v>
      </c>
      <c r="X12" s="256"/>
    </row>
    <row r="13" spans="1:24" s="257" customFormat="1" ht="25.5">
      <c r="A13" s="267" t="s">
        <v>87</v>
      </c>
      <c r="B13" s="268">
        <f>B12</f>
        <v>769215947.23</v>
      </c>
      <c r="C13" s="280" t="str">
        <f aca="true" t="shared" si="0" ref="C13:W13">C12</f>
        <v>EFRR</v>
      </c>
      <c r="D13" s="280" t="str">
        <f t="shared" si="0"/>
        <v>słabiej rozwinięty</v>
      </c>
      <c r="E13" s="281">
        <f t="shared" si="0"/>
        <v>2</v>
      </c>
      <c r="F13" s="281">
        <f t="shared" si="0"/>
        <v>77</v>
      </c>
      <c r="G13" s="344">
        <f t="shared" si="0"/>
        <v>7481523.66</v>
      </c>
      <c r="H13" s="344">
        <f t="shared" si="0"/>
        <v>6079841.22</v>
      </c>
      <c r="I13" s="344">
        <f t="shared" si="0"/>
        <v>5471857.12</v>
      </c>
      <c r="J13" s="283">
        <f t="shared" si="0"/>
        <v>14</v>
      </c>
      <c r="K13" s="283">
        <f t="shared" si="0"/>
        <v>68</v>
      </c>
      <c r="L13" s="344">
        <f t="shared" si="0"/>
        <v>6664155.8</v>
      </c>
      <c r="M13" s="344">
        <f t="shared" si="0"/>
        <v>5388296.52</v>
      </c>
      <c r="N13" s="344">
        <f t="shared" si="0"/>
        <v>4849466.87</v>
      </c>
      <c r="O13" s="344">
        <f t="shared" si="0"/>
        <v>4849466.87</v>
      </c>
      <c r="P13" s="284">
        <f t="shared" si="0"/>
        <v>0.0041</v>
      </c>
      <c r="Q13" s="285">
        <f t="shared" si="0"/>
        <v>0.0063044284085155364</v>
      </c>
      <c r="R13" s="345">
        <f t="shared" si="0"/>
        <v>585413.23</v>
      </c>
      <c r="S13" s="345">
        <f t="shared" si="0"/>
        <v>494411.16</v>
      </c>
      <c r="T13" s="345">
        <f t="shared" si="0"/>
        <v>444970.04</v>
      </c>
      <c r="U13" s="345">
        <f t="shared" si="0"/>
        <v>444970.04</v>
      </c>
      <c r="V13" s="284">
        <f t="shared" si="0"/>
        <v>0</v>
      </c>
      <c r="W13" s="346">
        <f t="shared" si="0"/>
        <v>0.0005784721983499796</v>
      </c>
      <c r="X13" s="256"/>
    </row>
    <row r="14" spans="1:24" s="257" customFormat="1" ht="12.75" customHeight="1">
      <c r="A14" s="698" t="s">
        <v>959</v>
      </c>
      <c r="B14" s="699"/>
      <c r="C14" s="699"/>
      <c r="D14" s="699"/>
      <c r="E14" s="699"/>
      <c r="F14" s="699"/>
      <c r="G14" s="699"/>
      <c r="H14" s="699"/>
      <c r="I14" s="699"/>
      <c r="J14" s="699"/>
      <c r="K14" s="699"/>
      <c r="L14" s="699"/>
      <c r="M14" s="699"/>
      <c r="N14" s="699"/>
      <c r="O14" s="699"/>
      <c r="P14" s="699"/>
      <c r="Q14" s="699"/>
      <c r="R14" s="699"/>
      <c r="S14" s="699"/>
      <c r="T14" s="699"/>
      <c r="U14" s="699"/>
      <c r="V14" s="699"/>
      <c r="W14" s="700"/>
      <c r="X14" s="256"/>
    </row>
    <row r="15" spans="1:24" s="257" customFormat="1" ht="96" customHeight="1" thickBot="1">
      <c r="A15" s="701" t="s">
        <v>1339</v>
      </c>
      <c r="B15" s="706"/>
      <c r="C15" s="706"/>
      <c r="D15" s="706"/>
      <c r="E15" s="706"/>
      <c r="F15" s="706"/>
      <c r="G15" s="706"/>
      <c r="H15" s="706"/>
      <c r="I15" s="706"/>
      <c r="J15" s="706"/>
      <c r="K15" s="706"/>
      <c r="L15" s="706"/>
      <c r="M15" s="706"/>
      <c r="N15" s="706"/>
      <c r="O15" s="706"/>
      <c r="P15" s="706"/>
      <c r="Q15" s="706"/>
      <c r="R15" s="706"/>
      <c r="S15" s="706"/>
      <c r="T15" s="706"/>
      <c r="U15" s="706"/>
      <c r="V15" s="706"/>
      <c r="W15" s="707"/>
      <c r="X15" s="256"/>
    </row>
    <row r="16" spans="1:24" s="257" customFormat="1" ht="36" customHeight="1">
      <c r="A16" s="693" t="s">
        <v>960</v>
      </c>
      <c r="B16" s="694"/>
      <c r="C16" s="694"/>
      <c r="D16" s="694"/>
      <c r="E16" s="695"/>
      <c r="F16" s="695"/>
      <c r="G16" s="695"/>
      <c r="H16" s="695"/>
      <c r="I16" s="695"/>
      <c r="J16" s="695"/>
      <c r="K16" s="695"/>
      <c r="L16" s="695"/>
      <c r="M16" s="695"/>
      <c r="N16" s="695"/>
      <c r="O16" s="695"/>
      <c r="P16" s="695"/>
      <c r="Q16" s="695"/>
      <c r="R16" s="695"/>
      <c r="S16" s="695"/>
      <c r="T16" s="695"/>
      <c r="U16" s="695"/>
      <c r="V16" s="696"/>
      <c r="W16" s="697"/>
      <c r="X16" s="256"/>
    </row>
    <row r="17" spans="1:24" s="257" customFormat="1" ht="29.25" customHeight="1">
      <c r="A17" s="341" t="s">
        <v>681</v>
      </c>
      <c r="B17" s="261">
        <v>566735400</v>
      </c>
      <c r="C17" s="275" t="s">
        <v>700</v>
      </c>
      <c r="D17" s="275" t="s">
        <v>819</v>
      </c>
      <c r="E17" s="461">
        <v>2</v>
      </c>
      <c r="F17" s="276">
        <v>2</v>
      </c>
      <c r="G17" s="277">
        <v>13583191.48</v>
      </c>
      <c r="H17" s="277">
        <v>10568143.21</v>
      </c>
      <c r="I17" s="277">
        <v>7926107.2</v>
      </c>
      <c r="J17" s="278" t="s">
        <v>384</v>
      </c>
      <c r="K17" s="278" t="s">
        <v>384</v>
      </c>
      <c r="L17" s="278" t="s">
        <v>384</v>
      </c>
      <c r="M17" s="278" t="s">
        <v>384</v>
      </c>
      <c r="N17" s="278" t="s">
        <v>384</v>
      </c>
      <c r="O17" s="278" t="s">
        <v>384</v>
      </c>
      <c r="P17" s="286">
        <v>0</v>
      </c>
      <c r="Q17" s="265">
        <v>0</v>
      </c>
      <c r="R17" s="278" t="s">
        <v>384</v>
      </c>
      <c r="S17" s="278" t="s">
        <v>384</v>
      </c>
      <c r="T17" s="278" t="s">
        <v>384</v>
      </c>
      <c r="U17" s="278" t="s">
        <v>384</v>
      </c>
      <c r="V17" s="271" t="s">
        <v>384</v>
      </c>
      <c r="W17" s="271" t="s">
        <v>384</v>
      </c>
      <c r="X17" s="256"/>
    </row>
    <row r="18" spans="1:24" s="257" customFormat="1" ht="29.25" customHeight="1">
      <c r="A18" s="288" t="s">
        <v>87</v>
      </c>
      <c r="B18" s="268">
        <f>SUM(B17:B17)</f>
        <v>566735400</v>
      </c>
      <c r="C18" s="289" t="s">
        <v>700</v>
      </c>
      <c r="D18" s="289" t="s">
        <v>819</v>
      </c>
      <c r="E18" s="281">
        <f>E17</f>
        <v>2</v>
      </c>
      <c r="F18" s="281">
        <f>F17</f>
        <v>2</v>
      </c>
      <c r="G18" s="344">
        <f>G17</f>
        <v>13583191.48</v>
      </c>
      <c r="H18" s="344">
        <f>H17</f>
        <v>10568143.21</v>
      </c>
      <c r="I18" s="344">
        <f>I17</f>
        <v>7926107.2</v>
      </c>
      <c r="J18" s="290" t="s">
        <v>384</v>
      </c>
      <c r="K18" s="290" t="s">
        <v>384</v>
      </c>
      <c r="L18" s="290" t="s">
        <v>384</v>
      </c>
      <c r="M18" s="290" t="s">
        <v>384</v>
      </c>
      <c r="N18" s="290" t="s">
        <v>384</v>
      </c>
      <c r="O18" s="290" t="s">
        <v>384</v>
      </c>
      <c r="P18" s="284">
        <f>SUM(P17:P17)</f>
        <v>0</v>
      </c>
      <c r="Q18" s="287">
        <v>0</v>
      </c>
      <c r="R18" s="289" t="s">
        <v>384</v>
      </c>
      <c r="S18" s="289" t="s">
        <v>384</v>
      </c>
      <c r="T18" s="289" t="s">
        <v>384</v>
      </c>
      <c r="U18" s="289" t="s">
        <v>384</v>
      </c>
      <c r="V18" s="289" t="s">
        <v>384</v>
      </c>
      <c r="W18" s="291" t="s">
        <v>384</v>
      </c>
      <c r="X18" s="256"/>
    </row>
    <row r="19" spans="1:24" s="257" customFormat="1" ht="12.75" customHeight="1">
      <c r="A19" s="698" t="s">
        <v>961</v>
      </c>
      <c r="B19" s="699"/>
      <c r="C19" s="699"/>
      <c r="D19" s="699"/>
      <c r="E19" s="699"/>
      <c r="F19" s="699"/>
      <c r="G19" s="699"/>
      <c r="H19" s="699"/>
      <c r="I19" s="699"/>
      <c r="J19" s="699"/>
      <c r="K19" s="699"/>
      <c r="L19" s="699"/>
      <c r="M19" s="699"/>
      <c r="N19" s="699"/>
      <c r="O19" s="699"/>
      <c r="P19" s="699"/>
      <c r="Q19" s="699"/>
      <c r="R19" s="699"/>
      <c r="S19" s="699"/>
      <c r="T19" s="699"/>
      <c r="U19" s="699"/>
      <c r="V19" s="699"/>
      <c r="W19" s="700"/>
      <c r="X19" s="256"/>
    </row>
    <row r="20" spans="1:24" s="257" customFormat="1" ht="65.25" customHeight="1" thickBot="1">
      <c r="A20" s="727" t="s">
        <v>1066</v>
      </c>
      <c r="B20" s="728"/>
      <c r="C20" s="728"/>
      <c r="D20" s="728"/>
      <c r="E20" s="728"/>
      <c r="F20" s="728"/>
      <c r="G20" s="728"/>
      <c r="H20" s="728"/>
      <c r="I20" s="728"/>
      <c r="J20" s="728"/>
      <c r="K20" s="728"/>
      <c r="L20" s="728"/>
      <c r="M20" s="728"/>
      <c r="N20" s="728"/>
      <c r="O20" s="728"/>
      <c r="P20" s="728"/>
      <c r="Q20" s="728"/>
      <c r="R20" s="728"/>
      <c r="S20" s="728"/>
      <c r="T20" s="728"/>
      <c r="U20" s="728"/>
      <c r="V20" s="728"/>
      <c r="W20" s="729"/>
      <c r="X20" s="256"/>
    </row>
    <row r="21" spans="1:24" s="257" customFormat="1" ht="30" customHeight="1">
      <c r="A21" s="693" t="s">
        <v>962</v>
      </c>
      <c r="B21" s="694"/>
      <c r="C21" s="694"/>
      <c r="D21" s="694"/>
      <c r="E21" s="695"/>
      <c r="F21" s="695"/>
      <c r="G21" s="695"/>
      <c r="H21" s="695"/>
      <c r="I21" s="695"/>
      <c r="J21" s="695"/>
      <c r="K21" s="695"/>
      <c r="L21" s="695"/>
      <c r="M21" s="695"/>
      <c r="N21" s="695"/>
      <c r="O21" s="695"/>
      <c r="P21" s="695"/>
      <c r="Q21" s="695"/>
      <c r="R21" s="695"/>
      <c r="S21" s="695"/>
      <c r="T21" s="695"/>
      <c r="U21" s="695"/>
      <c r="V21" s="696"/>
      <c r="W21" s="697"/>
      <c r="X21" s="256"/>
    </row>
    <row r="22" spans="1:24" s="257" customFormat="1" ht="29.25" customHeight="1">
      <c r="A22" s="341" t="s">
        <v>682</v>
      </c>
      <c r="B22" s="261">
        <f>222646050+242886600</f>
        <v>465532650</v>
      </c>
      <c r="C22" s="275" t="s">
        <v>700</v>
      </c>
      <c r="D22" s="275" t="s">
        <v>819</v>
      </c>
      <c r="E22" s="278" t="s">
        <v>384</v>
      </c>
      <c r="F22" s="278" t="s">
        <v>384</v>
      </c>
      <c r="G22" s="278" t="s">
        <v>384</v>
      </c>
      <c r="H22" s="278" t="s">
        <v>384</v>
      </c>
      <c r="I22" s="278" t="s">
        <v>384</v>
      </c>
      <c r="J22" s="278" t="s">
        <v>384</v>
      </c>
      <c r="K22" s="278" t="s">
        <v>384</v>
      </c>
      <c r="L22" s="278" t="s">
        <v>384</v>
      </c>
      <c r="M22" s="278" t="s">
        <v>384</v>
      </c>
      <c r="N22" s="278" t="s">
        <v>384</v>
      </c>
      <c r="O22" s="278" t="s">
        <v>384</v>
      </c>
      <c r="P22" s="264">
        <v>0</v>
      </c>
      <c r="Q22" s="272">
        <v>0</v>
      </c>
      <c r="R22" s="278" t="s">
        <v>384</v>
      </c>
      <c r="S22" s="278" t="s">
        <v>384</v>
      </c>
      <c r="T22" s="278" t="s">
        <v>384</v>
      </c>
      <c r="U22" s="278" t="s">
        <v>384</v>
      </c>
      <c r="V22" s="271" t="s">
        <v>384</v>
      </c>
      <c r="W22" s="292" t="s">
        <v>384</v>
      </c>
      <c r="X22" s="256"/>
    </row>
    <row r="23" spans="1:24" s="257" customFormat="1" ht="29.25" customHeight="1">
      <c r="A23" s="288" t="s">
        <v>87</v>
      </c>
      <c r="B23" s="293">
        <f>B22</f>
        <v>465532650</v>
      </c>
      <c r="C23" s="289" t="s">
        <v>700</v>
      </c>
      <c r="D23" s="289" t="s">
        <v>819</v>
      </c>
      <c r="E23" s="283" t="s">
        <v>384</v>
      </c>
      <c r="F23" s="283" t="s">
        <v>384</v>
      </c>
      <c r="G23" s="283" t="s">
        <v>384</v>
      </c>
      <c r="H23" s="283" t="s">
        <v>384</v>
      </c>
      <c r="I23" s="283" t="s">
        <v>384</v>
      </c>
      <c r="J23" s="283" t="s">
        <v>384</v>
      </c>
      <c r="K23" s="283" t="s">
        <v>384</v>
      </c>
      <c r="L23" s="283" t="s">
        <v>384</v>
      </c>
      <c r="M23" s="283" t="s">
        <v>384</v>
      </c>
      <c r="N23" s="283" t="s">
        <v>384</v>
      </c>
      <c r="O23" s="282">
        <f>SUM(O22:O22)</f>
        <v>0</v>
      </c>
      <c r="P23" s="284">
        <f>SUM(P22:P22)</f>
        <v>0</v>
      </c>
      <c r="Q23" s="287">
        <f>O23/B23*100%</f>
        <v>0</v>
      </c>
      <c r="R23" s="289" t="s">
        <v>384</v>
      </c>
      <c r="S23" s="289" t="s">
        <v>384</v>
      </c>
      <c r="T23" s="289" t="s">
        <v>384</v>
      </c>
      <c r="U23" s="289" t="s">
        <v>384</v>
      </c>
      <c r="V23" s="289" t="s">
        <v>384</v>
      </c>
      <c r="W23" s="291" t="s">
        <v>384</v>
      </c>
      <c r="X23" s="256"/>
    </row>
    <row r="24" spans="1:24" s="257" customFormat="1" ht="12.75" customHeight="1">
      <c r="A24" s="698" t="s">
        <v>963</v>
      </c>
      <c r="B24" s="699"/>
      <c r="C24" s="699"/>
      <c r="D24" s="699"/>
      <c r="E24" s="699"/>
      <c r="F24" s="699"/>
      <c r="G24" s="699"/>
      <c r="H24" s="699"/>
      <c r="I24" s="699"/>
      <c r="J24" s="699"/>
      <c r="K24" s="699"/>
      <c r="L24" s="699"/>
      <c r="M24" s="699"/>
      <c r="N24" s="699"/>
      <c r="O24" s="699"/>
      <c r="P24" s="699"/>
      <c r="Q24" s="699"/>
      <c r="R24" s="699"/>
      <c r="S24" s="699"/>
      <c r="T24" s="699"/>
      <c r="U24" s="699"/>
      <c r="V24" s="699"/>
      <c r="W24" s="700"/>
      <c r="X24" s="256"/>
    </row>
    <row r="25" spans="1:24" s="257" customFormat="1" ht="29.25" customHeight="1" thickBot="1">
      <c r="A25" s="678"/>
      <c r="B25" s="679"/>
      <c r="C25" s="679"/>
      <c r="D25" s="679"/>
      <c r="E25" s="679"/>
      <c r="F25" s="679"/>
      <c r="G25" s="679"/>
      <c r="H25" s="679"/>
      <c r="I25" s="679"/>
      <c r="J25" s="679"/>
      <c r="K25" s="679"/>
      <c r="L25" s="679"/>
      <c r="M25" s="679"/>
      <c r="N25" s="679"/>
      <c r="O25" s="679"/>
      <c r="P25" s="679"/>
      <c r="Q25" s="679"/>
      <c r="R25" s="679"/>
      <c r="S25" s="679"/>
      <c r="T25" s="679"/>
      <c r="U25" s="679"/>
      <c r="V25" s="679"/>
      <c r="W25" s="704"/>
      <c r="X25" s="256"/>
    </row>
    <row r="26" spans="1:24" s="257" customFormat="1" ht="33" customHeight="1">
      <c r="A26" s="693" t="s">
        <v>964</v>
      </c>
      <c r="B26" s="694"/>
      <c r="C26" s="694"/>
      <c r="D26" s="694"/>
      <c r="E26" s="695"/>
      <c r="F26" s="695"/>
      <c r="G26" s="695"/>
      <c r="H26" s="695"/>
      <c r="I26" s="695"/>
      <c r="J26" s="695"/>
      <c r="K26" s="695"/>
      <c r="L26" s="695"/>
      <c r="M26" s="695"/>
      <c r="N26" s="695"/>
      <c r="O26" s="695"/>
      <c r="P26" s="695"/>
      <c r="Q26" s="695"/>
      <c r="R26" s="695"/>
      <c r="S26" s="695"/>
      <c r="T26" s="695"/>
      <c r="U26" s="695"/>
      <c r="V26" s="696"/>
      <c r="W26" s="697"/>
      <c r="X26" s="256"/>
    </row>
    <row r="27" spans="1:24" s="257" customFormat="1" ht="30" customHeight="1">
      <c r="A27" s="341" t="s">
        <v>682</v>
      </c>
      <c r="B27" s="261">
        <v>149780070</v>
      </c>
      <c r="C27" s="275" t="s">
        <v>700</v>
      </c>
      <c r="D27" s="275" t="s">
        <v>819</v>
      </c>
      <c r="E27" s="278">
        <v>111</v>
      </c>
      <c r="F27" s="278">
        <v>111</v>
      </c>
      <c r="G27" s="277">
        <v>93478976.91</v>
      </c>
      <c r="H27" s="277">
        <v>86413572.17999999</v>
      </c>
      <c r="I27" s="277">
        <v>64078969.72</v>
      </c>
      <c r="J27" s="278">
        <v>2</v>
      </c>
      <c r="K27" s="278">
        <v>2</v>
      </c>
      <c r="L27" s="277">
        <v>7555572.9</v>
      </c>
      <c r="M27" s="277">
        <v>7412125</v>
      </c>
      <c r="N27" s="277">
        <v>6300306.25</v>
      </c>
      <c r="O27" s="277">
        <v>6300306.25</v>
      </c>
      <c r="P27" s="264">
        <v>0</v>
      </c>
      <c r="Q27" s="272">
        <f>O27/B27</f>
        <v>0.0420637154863127</v>
      </c>
      <c r="R27" s="278" t="s">
        <v>384</v>
      </c>
      <c r="S27" s="278" t="s">
        <v>384</v>
      </c>
      <c r="T27" s="278" t="s">
        <v>384</v>
      </c>
      <c r="U27" s="278" t="s">
        <v>384</v>
      </c>
      <c r="V27" s="271" t="s">
        <v>384</v>
      </c>
      <c r="W27" s="292" t="s">
        <v>384</v>
      </c>
      <c r="X27" s="256"/>
    </row>
    <row r="28" spans="1:24" s="257" customFormat="1" ht="30" customHeight="1">
      <c r="A28" s="288" t="s">
        <v>87</v>
      </c>
      <c r="B28" s="268">
        <f>B27</f>
        <v>149780070</v>
      </c>
      <c r="C28" s="289" t="s">
        <v>700</v>
      </c>
      <c r="D28" s="289" t="s">
        <v>819</v>
      </c>
      <c r="E28" s="283">
        <f>E27</f>
        <v>111</v>
      </c>
      <c r="F28" s="283">
        <f aca="true" t="shared" si="1" ref="F28:O28">F27</f>
        <v>111</v>
      </c>
      <c r="G28" s="344">
        <f t="shared" si="1"/>
        <v>93478976.91</v>
      </c>
      <c r="H28" s="344">
        <f t="shared" si="1"/>
        <v>86413572.17999999</v>
      </c>
      <c r="I28" s="344">
        <f t="shared" si="1"/>
        <v>64078969.72</v>
      </c>
      <c r="J28" s="283">
        <f t="shared" si="1"/>
        <v>2</v>
      </c>
      <c r="K28" s="283">
        <f t="shared" si="1"/>
        <v>2</v>
      </c>
      <c r="L28" s="344">
        <f t="shared" si="1"/>
        <v>7555572.9</v>
      </c>
      <c r="M28" s="344">
        <f t="shared" si="1"/>
        <v>7412125</v>
      </c>
      <c r="N28" s="344">
        <f t="shared" si="1"/>
        <v>6300306.25</v>
      </c>
      <c r="O28" s="344">
        <f t="shared" si="1"/>
        <v>6300306.25</v>
      </c>
      <c r="P28" s="284">
        <f>SUM(P27:P27)</f>
        <v>0</v>
      </c>
      <c r="Q28" s="284">
        <f>SUM(Q27:Q27)</f>
        <v>0.0420637154863127</v>
      </c>
      <c r="R28" s="289" t="s">
        <v>384</v>
      </c>
      <c r="S28" s="289" t="s">
        <v>384</v>
      </c>
      <c r="T28" s="289" t="s">
        <v>384</v>
      </c>
      <c r="U28" s="289" t="s">
        <v>384</v>
      </c>
      <c r="V28" s="289" t="s">
        <v>384</v>
      </c>
      <c r="W28" s="291" t="s">
        <v>384</v>
      </c>
      <c r="X28" s="256"/>
    </row>
    <row r="29" spans="1:24" s="257" customFormat="1" ht="12.75" customHeight="1">
      <c r="A29" s="698" t="s">
        <v>965</v>
      </c>
      <c r="B29" s="699"/>
      <c r="C29" s="699"/>
      <c r="D29" s="699"/>
      <c r="E29" s="699"/>
      <c r="F29" s="699"/>
      <c r="G29" s="699"/>
      <c r="H29" s="699"/>
      <c r="I29" s="699"/>
      <c r="J29" s="699"/>
      <c r="K29" s="699"/>
      <c r="L29" s="699"/>
      <c r="M29" s="699"/>
      <c r="N29" s="699"/>
      <c r="O29" s="699"/>
      <c r="P29" s="699"/>
      <c r="Q29" s="699"/>
      <c r="R29" s="699"/>
      <c r="S29" s="699"/>
      <c r="T29" s="699"/>
      <c r="U29" s="699"/>
      <c r="V29" s="699"/>
      <c r="W29" s="700"/>
      <c r="X29" s="256"/>
    </row>
    <row r="30" spans="1:24" s="257" customFormat="1" ht="78.75" customHeight="1" thickBot="1">
      <c r="A30" s="701" t="s">
        <v>1067</v>
      </c>
      <c r="B30" s="706"/>
      <c r="C30" s="706"/>
      <c r="D30" s="706"/>
      <c r="E30" s="706"/>
      <c r="F30" s="706"/>
      <c r="G30" s="706"/>
      <c r="H30" s="706"/>
      <c r="I30" s="706"/>
      <c r="J30" s="706"/>
      <c r="K30" s="706"/>
      <c r="L30" s="706"/>
      <c r="M30" s="706"/>
      <c r="N30" s="706"/>
      <c r="O30" s="706"/>
      <c r="P30" s="706"/>
      <c r="Q30" s="706"/>
      <c r="R30" s="706"/>
      <c r="S30" s="706"/>
      <c r="T30" s="706"/>
      <c r="U30" s="706"/>
      <c r="V30" s="706"/>
      <c r="W30" s="707"/>
      <c r="X30" s="256"/>
    </row>
    <row r="31" spans="1:24" s="257" customFormat="1" ht="31.5" customHeight="1">
      <c r="A31" s="693" t="s">
        <v>966</v>
      </c>
      <c r="B31" s="694"/>
      <c r="C31" s="694"/>
      <c r="D31" s="694"/>
      <c r="E31" s="695"/>
      <c r="F31" s="695"/>
      <c r="G31" s="695"/>
      <c r="H31" s="695"/>
      <c r="I31" s="695"/>
      <c r="J31" s="695"/>
      <c r="K31" s="695"/>
      <c r="L31" s="695"/>
      <c r="M31" s="695"/>
      <c r="N31" s="695"/>
      <c r="O31" s="695"/>
      <c r="P31" s="695"/>
      <c r="Q31" s="695"/>
      <c r="R31" s="695"/>
      <c r="S31" s="695"/>
      <c r="T31" s="695"/>
      <c r="U31" s="695"/>
      <c r="V31" s="696"/>
      <c r="W31" s="697"/>
      <c r="X31" s="256"/>
    </row>
    <row r="32" spans="1:24" s="257" customFormat="1" ht="33" customHeight="1">
      <c r="A32" s="341" t="s">
        <v>682</v>
      </c>
      <c r="B32" s="261">
        <v>356233680</v>
      </c>
      <c r="C32" s="294" t="s">
        <v>700</v>
      </c>
      <c r="D32" s="294" t="s">
        <v>819</v>
      </c>
      <c r="E32" s="278">
        <v>6</v>
      </c>
      <c r="F32" s="278">
        <v>6</v>
      </c>
      <c r="G32" s="277">
        <v>13149486.74</v>
      </c>
      <c r="H32" s="277">
        <v>9971483.12</v>
      </c>
      <c r="I32" s="277">
        <v>4573048.03</v>
      </c>
      <c r="J32" s="278" t="s">
        <v>384</v>
      </c>
      <c r="K32" s="278" t="s">
        <v>384</v>
      </c>
      <c r="L32" s="278" t="s">
        <v>384</v>
      </c>
      <c r="M32" s="278" t="s">
        <v>384</v>
      </c>
      <c r="N32" s="278" t="s">
        <v>384</v>
      </c>
      <c r="O32" s="278" t="s">
        <v>384</v>
      </c>
      <c r="P32" s="264">
        <v>0</v>
      </c>
      <c r="Q32" s="272">
        <v>0</v>
      </c>
      <c r="R32" s="278" t="s">
        <v>384</v>
      </c>
      <c r="S32" s="278" t="s">
        <v>384</v>
      </c>
      <c r="T32" s="278" t="s">
        <v>384</v>
      </c>
      <c r="U32" s="278" t="s">
        <v>384</v>
      </c>
      <c r="V32" s="295" t="s">
        <v>384</v>
      </c>
      <c r="W32" s="292" t="s">
        <v>384</v>
      </c>
      <c r="X32" s="256"/>
    </row>
    <row r="33" spans="1:24" s="257" customFormat="1" ht="33" customHeight="1">
      <c r="A33" s="288" t="s">
        <v>87</v>
      </c>
      <c r="B33" s="268">
        <f>B32</f>
        <v>356233680</v>
      </c>
      <c r="C33" s="289" t="s">
        <v>700</v>
      </c>
      <c r="D33" s="289" t="s">
        <v>819</v>
      </c>
      <c r="E33" s="283">
        <f>E32</f>
        <v>6</v>
      </c>
      <c r="F33" s="283">
        <f>F32</f>
        <v>6</v>
      </c>
      <c r="G33" s="344">
        <f>G32</f>
        <v>13149486.74</v>
      </c>
      <c r="H33" s="344">
        <f>H32</f>
        <v>9971483.12</v>
      </c>
      <c r="I33" s="344">
        <f>I32</f>
        <v>4573048.03</v>
      </c>
      <c r="J33" s="283" t="s">
        <v>384</v>
      </c>
      <c r="K33" s="283" t="s">
        <v>384</v>
      </c>
      <c r="L33" s="283" t="s">
        <v>384</v>
      </c>
      <c r="M33" s="283" t="s">
        <v>384</v>
      </c>
      <c r="N33" s="283" t="s">
        <v>384</v>
      </c>
      <c r="O33" s="283" t="s">
        <v>384</v>
      </c>
      <c r="P33" s="284">
        <f>SUM(P32:P32)</f>
        <v>0</v>
      </c>
      <c r="Q33" s="284">
        <f>SUM(Q32:Q32)</f>
        <v>0</v>
      </c>
      <c r="R33" s="289" t="s">
        <v>384</v>
      </c>
      <c r="S33" s="289" t="s">
        <v>384</v>
      </c>
      <c r="T33" s="289" t="s">
        <v>384</v>
      </c>
      <c r="U33" s="289" t="s">
        <v>384</v>
      </c>
      <c r="V33" s="289" t="s">
        <v>384</v>
      </c>
      <c r="W33" s="291" t="s">
        <v>384</v>
      </c>
      <c r="X33" s="256"/>
    </row>
    <row r="34" spans="1:24" s="257" customFormat="1" ht="12.75" customHeight="1">
      <c r="A34" s="698" t="s">
        <v>967</v>
      </c>
      <c r="B34" s="699"/>
      <c r="C34" s="699"/>
      <c r="D34" s="699"/>
      <c r="E34" s="699"/>
      <c r="F34" s="699"/>
      <c r="G34" s="699"/>
      <c r="H34" s="699"/>
      <c r="I34" s="699"/>
      <c r="J34" s="699"/>
      <c r="K34" s="699"/>
      <c r="L34" s="699"/>
      <c r="M34" s="699"/>
      <c r="N34" s="699"/>
      <c r="O34" s="699"/>
      <c r="P34" s="699"/>
      <c r="Q34" s="699"/>
      <c r="R34" s="699"/>
      <c r="S34" s="699"/>
      <c r="T34" s="699"/>
      <c r="U34" s="699"/>
      <c r="V34" s="699"/>
      <c r="W34" s="700"/>
      <c r="X34" s="256"/>
    </row>
    <row r="35" spans="1:24" s="257" customFormat="1" ht="29.25" customHeight="1" thickBot="1">
      <c r="A35" s="678"/>
      <c r="B35" s="679"/>
      <c r="C35" s="679"/>
      <c r="D35" s="679"/>
      <c r="E35" s="679"/>
      <c r="F35" s="679"/>
      <c r="G35" s="679"/>
      <c r="H35" s="679"/>
      <c r="I35" s="679"/>
      <c r="J35" s="679"/>
      <c r="K35" s="679"/>
      <c r="L35" s="679"/>
      <c r="M35" s="679"/>
      <c r="N35" s="679"/>
      <c r="O35" s="679"/>
      <c r="P35" s="679"/>
      <c r="Q35" s="679"/>
      <c r="R35" s="679"/>
      <c r="S35" s="679"/>
      <c r="T35" s="679"/>
      <c r="U35" s="679"/>
      <c r="V35" s="679"/>
      <c r="W35" s="704"/>
      <c r="X35" s="256"/>
    </row>
    <row r="36" spans="1:24" s="257" customFormat="1" ht="30" customHeight="1">
      <c r="A36" s="693" t="s">
        <v>968</v>
      </c>
      <c r="B36" s="694"/>
      <c r="C36" s="694"/>
      <c r="D36" s="694"/>
      <c r="E36" s="695"/>
      <c r="F36" s="695"/>
      <c r="G36" s="695"/>
      <c r="H36" s="695"/>
      <c r="I36" s="695"/>
      <c r="J36" s="695"/>
      <c r="K36" s="695"/>
      <c r="L36" s="695"/>
      <c r="M36" s="695"/>
      <c r="N36" s="695"/>
      <c r="O36" s="695"/>
      <c r="P36" s="695"/>
      <c r="Q36" s="695"/>
      <c r="R36" s="695"/>
      <c r="S36" s="695"/>
      <c r="T36" s="695"/>
      <c r="U36" s="695"/>
      <c r="V36" s="696"/>
      <c r="W36" s="697"/>
      <c r="X36" s="256"/>
    </row>
    <row r="37" spans="1:24" s="257" customFormat="1" ht="29.25" customHeight="1">
      <c r="A37" s="341" t="s">
        <v>683</v>
      </c>
      <c r="B37" s="261">
        <v>263127150</v>
      </c>
      <c r="C37" s="275" t="s">
        <v>700</v>
      </c>
      <c r="D37" s="275" t="s">
        <v>819</v>
      </c>
      <c r="E37" s="278" t="s">
        <v>384</v>
      </c>
      <c r="F37" s="278" t="s">
        <v>384</v>
      </c>
      <c r="G37" s="278" t="s">
        <v>384</v>
      </c>
      <c r="H37" s="278" t="s">
        <v>384</v>
      </c>
      <c r="I37" s="278" t="s">
        <v>384</v>
      </c>
      <c r="J37" s="278" t="s">
        <v>384</v>
      </c>
      <c r="K37" s="278" t="s">
        <v>384</v>
      </c>
      <c r="L37" s="278" t="s">
        <v>384</v>
      </c>
      <c r="M37" s="278" t="s">
        <v>384</v>
      </c>
      <c r="N37" s="278" t="s">
        <v>384</v>
      </c>
      <c r="O37" s="278" t="s">
        <v>384</v>
      </c>
      <c r="P37" s="264">
        <v>0</v>
      </c>
      <c r="Q37" s="272">
        <v>0</v>
      </c>
      <c r="R37" s="278" t="s">
        <v>384</v>
      </c>
      <c r="S37" s="278" t="s">
        <v>384</v>
      </c>
      <c r="T37" s="278" t="s">
        <v>384</v>
      </c>
      <c r="U37" s="278" t="s">
        <v>384</v>
      </c>
      <c r="V37" s="271" t="s">
        <v>384</v>
      </c>
      <c r="W37" s="292" t="s">
        <v>384</v>
      </c>
      <c r="X37" s="256"/>
    </row>
    <row r="38" spans="1:24" s="257" customFormat="1" ht="29.25" customHeight="1">
      <c r="A38" s="288" t="s">
        <v>87</v>
      </c>
      <c r="B38" s="268">
        <f>SUM(B37)</f>
        <v>263127150</v>
      </c>
      <c r="C38" s="289" t="s">
        <v>700</v>
      </c>
      <c r="D38" s="289" t="s">
        <v>819</v>
      </c>
      <c r="E38" s="296" t="s">
        <v>384</v>
      </c>
      <c r="F38" s="296" t="s">
        <v>384</v>
      </c>
      <c r="G38" s="296" t="s">
        <v>384</v>
      </c>
      <c r="H38" s="296" t="s">
        <v>384</v>
      </c>
      <c r="I38" s="296" t="s">
        <v>384</v>
      </c>
      <c r="J38" s="296" t="s">
        <v>384</v>
      </c>
      <c r="K38" s="296" t="s">
        <v>384</v>
      </c>
      <c r="L38" s="296" t="s">
        <v>384</v>
      </c>
      <c r="M38" s="296" t="s">
        <v>384</v>
      </c>
      <c r="N38" s="296" t="s">
        <v>384</v>
      </c>
      <c r="O38" s="282">
        <f>SUM(O37)</f>
        <v>0</v>
      </c>
      <c r="P38" s="284">
        <f>SUM(P37)</f>
        <v>0</v>
      </c>
      <c r="Q38" s="284">
        <f>O38/B38*100%</f>
        <v>0</v>
      </c>
      <c r="R38" s="289" t="s">
        <v>384</v>
      </c>
      <c r="S38" s="289" t="s">
        <v>384</v>
      </c>
      <c r="T38" s="289" t="s">
        <v>384</v>
      </c>
      <c r="U38" s="289" t="s">
        <v>384</v>
      </c>
      <c r="V38" s="271" t="s">
        <v>384</v>
      </c>
      <c r="W38" s="292" t="s">
        <v>384</v>
      </c>
      <c r="X38" s="256"/>
    </row>
    <row r="39" spans="1:24" s="257" customFormat="1" ht="12.75" customHeight="1">
      <c r="A39" s="698" t="s">
        <v>969</v>
      </c>
      <c r="B39" s="699"/>
      <c r="C39" s="699"/>
      <c r="D39" s="699"/>
      <c r="E39" s="699"/>
      <c r="F39" s="699"/>
      <c r="G39" s="699"/>
      <c r="H39" s="699"/>
      <c r="I39" s="699"/>
      <c r="J39" s="699"/>
      <c r="K39" s="699"/>
      <c r="L39" s="699"/>
      <c r="M39" s="699"/>
      <c r="N39" s="699"/>
      <c r="O39" s="699"/>
      <c r="P39" s="699"/>
      <c r="Q39" s="699"/>
      <c r="R39" s="699"/>
      <c r="S39" s="699"/>
      <c r="T39" s="699"/>
      <c r="U39" s="699"/>
      <c r="V39" s="699"/>
      <c r="W39" s="700"/>
      <c r="X39" s="256"/>
    </row>
    <row r="40" spans="1:24" s="257" customFormat="1" ht="29.25" customHeight="1" thickBot="1">
      <c r="A40" s="678"/>
      <c r="B40" s="679"/>
      <c r="C40" s="679"/>
      <c r="D40" s="679"/>
      <c r="E40" s="679"/>
      <c r="F40" s="679"/>
      <c r="G40" s="679"/>
      <c r="H40" s="679"/>
      <c r="I40" s="679"/>
      <c r="J40" s="679"/>
      <c r="K40" s="679"/>
      <c r="L40" s="679"/>
      <c r="M40" s="679"/>
      <c r="N40" s="679"/>
      <c r="O40" s="679"/>
      <c r="P40" s="679"/>
      <c r="Q40" s="679"/>
      <c r="R40" s="679"/>
      <c r="S40" s="679"/>
      <c r="T40" s="679"/>
      <c r="U40" s="679"/>
      <c r="V40" s="679"/>
      <c r="W40" s="704"/>
      <c r="X40" s="256"/>
    </row>
    <row r="41" spans="1:24" s="257" customFormat="1" ht="29.25" customHeight="1">
      <c r="A41" s="693" t="s">
        <v>970</v>
      </c>
      <c r="B41" s="694"/>
      <c r="C41" s="694"/>
      <c r="D41" s="694"/>
      <c r="E41" s="695"/>
      <c r="F41" s="695"/>
      <c r="G41" s="695"/>
      <c r="H41" s="695"/>
      <c r="I41" s="695"/>
      <c r="J41" s="695"/>
      <c r="K41" s="695"/>
      <c r="L41" s="695"/>
      <c r="M41" s="695"/>
      <c r="N41" s="695"/>
      <c r="O41" s="695"/>
      <c r="P41" s="695"/>
      <c r="Q41" s="695"/>
      <c r="R41" s="695"/>
      <c r="S41" s="695"/>
      <c r="T41" s="695"/>
      <c r="U41" s="695"/>
      <c r="V41" s="696"/>
      <c r="W41" s="697"/>
      <c r="X41" s="256"/>
    </row>
    <row r="42" spans="1:24" s="257" customFormat="1" ht="29.25" customHeight="1">
      <c r="A42" s="341" t="s">
        <v>683</v>
      </c>
      <c r="B42" s="261">
        <v>76914090</v>
      </c>
      <c r="C42" s="275" t="s">
        <v>700</v>
      </c>
      <c r="D42" s="275" t="s">
        <v>819</v>
      </c>
      <c r="E42" s="278" t="s">
        <v>384</v>
      </c>
      <c r="F42" s="278" t="s">
        <v>384</v>
      </c>
      <c r="G42" s="278" t="s">
        <v>384</v>
      </c>
      <c r="H42" s="278" t="s">
        <v>384</v>
      </c>
      <c r="I42" s="278" t="s">
        <v>384</v>
      </c>
      <c r="J42" s="278" t="s">
        <v>384</v>
      </c>
      <c r="K42" s="278" t="s">
        <v>384</v>
      </c>
      <c r="L42" s="278" t="s">
        <v>384</v>
      </c>
      <c r="M42" s="278" t="s">
        <v>384</v>
      </c>
      <c r="N42" s="278" t="s">
        <v>384</v>
      </c>
      <c r="O42" s="278" t="s">
        <v>384</v>
      </c>
      <c r="P42" s="264">
        <v>0</v>
      </c>
      <c r="Q42" s="272">
        <v>0</v>
      </c>
      <c r="R42" s="278" t="s">
        <v>384</v>
      </c>
      <c r="S42" s="278" t="s">
        <v>384</v>
      </c>
      <c r="T42" s="278" t="s">
        <v>384</v>
      </c>
      <c r="U42" s="278" t="s">
        <v>384</v>
      </c>
      <c r="V42" s="271" t="s">
        <v>384</v>
      </c>
      <c r="W42" s="292" t="s">
        <v>384</v>
      </c>
      <c r="X42" s="256"/>
    </row>
    <row r="43" spans="1:24" s="257" customFormat="1" ht="29.25" customHeight="1">
      <c r="A43" s="288" t="s">
        <v>87</v>
      </c>
      <c r="B43" s="268">
        <f>SUM(B42)</f>
        <v>76914090</v>
      </c>
      <c r="C43" s="289" t="s">
        <v>700</v>
      </c>
      <c r="D43" s="289" t="s">
        <v>819</v>
      </c>
      <c r="E43" s="296" t="s">
        <v>384</v>
      </c>
      <c r="F43" s="296" t="s">
        <v>384</v>
      </c>
      <c r="G43" s="296" t="s">
        <v>384</v>
      </c>
      <c r="H43" s="296" t="s">
        <v>384</v>
      </c>
      <c r="I43" s="296" t="s">
        <v>384</v>
      </c>
      <c r="J43" s="296" t="s">
        <v>384</v>
      </c>
      <c r="K43" s="296" t="s">
        <v>384</v>
      </c>
      <c r="L43" s="296" t="s">
        <v>384</v>
      </c>
      <c r="M43" s="296" t="s">
        <v>384</v>
      </c>
      <c r="N43" s="296" t="s">
        <v>384</v>
      </c>
      <c r="O43" s="296" t="s">
        <v>384</v>
      </c>
      <c r="P43" s="284">
        <f>SUM(P42)</f>
        <v>0</v>
      </c>
      <c r="Q43" s="284">
        <f>Q42</f>
        <v>0</v>
      </c>
      <c r="R43" s="289" t="s">
        <v>384</v>
      </c>
      <c r="S43" s="289" t="s">
        <v>384</v>
      </c>
      <c r="T43" s="289" t="s">
        <v>384</v>
      </c>
      <c r="U43" s="289" t="s">
        <v>384</v>
      </c>
      <c r="V43" s="271" t="s">
        <v>384</v>
      </c>
      <c r="W43" s="292" t="s">
        <v>384</v>
      </c>
      <c r="X43" s="256"/>
    </row>
    <row r="44" spans="1:24" s="257" customFormat="1" ht="12.75" customHeight="1">
      <c r="A44" s="698" t="s">
        <v>971</v>
      </c>
      <c r="B44" s="699"/>
      <c r="C44" s="699"/>
      <c r="D44" s="699"/>
      <c r="E44" s="699"/>
      <c r="F44" s="699"/>
      <c r="G44" s="699"/>
      <c r="H44" s="699"/>
      <c r="I44" s="699"/>
      <c r="J44" s="699"/>
      <c r="K44" s="699"/>
      <c r="L44" s="699"/>
      <c r="M44" s="699"/>
      <c r="N44" s="699"/>
      <c r="O44" s="699"/>
      <c r="P44" s="699"/>
      <c r="Q44" s="699"/>
      <c r="R44" s="699"/>
      <c r="S44" s="699"/>
      <c r="T44" s="699"/>
      <c r="U44" s="699"/>
      <c r="V44" s="699"/>
      <c r="W44" s="700"/>
      <c r="X44" s="256"/>
    </row>
    <row r="45" spans="1:24" s="257" customFormat="1" ht="29.25" customHeight="1" thickBot="1">
      <c r="A45" s="678"/>
      <c r="B45" s="679"/>
      <c r="C45" s="679"/>
      <c r="D45" s="679"/>
      <c r="E45" s="679"/>
      <c r="F45" s="679"/>
      <c r="G45" s="679"/>
      <c r="H45" s="679"/>
      <c r="I45" s="679"/>
      <c r="J45" s="679"/>
      <c r="K45" s="679"/>
      <c r="L45" s="679"/>
      <c r="M45" s="679"/>
      <c r="N45" s="679"/>
      <c r="O45" s="679"/>
      <c r="P45" s="679"/>
      <c r="Q45" s="679"/>
      <c r="R45" s="679"/>
      <c r="S45" s="679"/>
      <c r="T45" s="679"/>
      <c r="U45" s="679"/>
      <c r="V45" s="679"/>
      <c r="W45" s="704"/>
      <c r="X45" s="256"/>
    </row>
    <row r="46" spans="1:24" s="257" customFormat="1" ht="31.5" customHeight="1">
      <c r="A46" s="693" t="s">
        <v>972</v>
      </c>
      <c r="B46" s="694"/>
      <c r="C46" s="694"/>
      <c r="D46" s="694"/>
      <c r="E46" s="695"/>
      <c r="F46" s="695"/>
      <c r="G46" s="695"/>
      <c r="H46" s="695"/>
      <c r="I46" s="695"/>
      <c r="J46" s="695"/>
      <c r="K46" s="695"/>
      <c r="L46" s="695"/>
      <c r="M46" s="695"/>
      <c r="N46" s="695"/>
      <c r="O46" s="695"/>
      <c r="P46" s="695"/>
      <c r="Q46" s="695"/>
      <c r="R46" s="695"/>
      <c r="S46" s="695"/>
      <c r="T46" s="695"/>
      <c r="U46" s="695"/>
      <c r="V46" s="696"/>
      <c r="W46" s="697"/>
      <c r="X46" s="256"/>
    </row>
    <row r="47" spans="1:24" s="257" customFormat="1" ht="29.25" customHeight="1">
      <c r="A47" s="341" t="s">
        <v>683</v>
      </c>
      <c r="B47" s="261">
        <v>388618560</v>
      </c>
      <c r="C47" s="275" t="s">
        <v>700</v>
      </c>
      <c r="D47" s="275" t="s">
        <v>819</v>
      </c>
      <c r="E47" s="278" t="s">
        <v>384</v>
      </c>
      <c r="F47" s="278" t="s">
        <v>384</v>
      </c>
      <c r="G47" s="278" t="s">
        <v>384</v>
      </c>
      <c r="H47" s="278" t="s">
        <v>384</v>
      </c>
      <c r="I47" s="278" t="s">
        <v>384</v>
      </c>
      <c r="J47" s="278" t="s">
        <v>384</v>
      </c>
      <c r="K47" s="278" t="s">
        <v>384</v>
      </c>
      <c r="L47" s="278" t="s">
        <v>384</v>
      </c>
      <c r="M47" s="278" t="s">
        <v>384</v>
      </c>
      <c r="N47" s="278" t="s">
        <v>384</v>
      </c>
      <c r="O47" s="278" t="s">
        <v>384</v>
      </c>
      <c r="P47" s="264">
        <v>0</v>
      </c>
      <c r="Q47" s="272">
        <v>0</v>
      </c>
      <c r="R47" s="278" t="s">
        <v>384</v>
      </c>
      <c r="S47" s="278" t="s">
        <v>384</v>
      </c>
      <c r="T47" s="278" t="s">
        <v>384</v>
      </c>
      <c r="U47" s="278" t="s">
        <v>384</v>
      </c>
      <c r="V47" s="271" t="s">
        <v>384</v>
      </c>
      <c r="W47" s="292" t="s">
        <v>384</v>
      </c>
      <c r="X47" s="256"/>
    </row>
    <row r="48" spans="1:24" s="257" customFormat="1" ht="29.25" customHeight="1">
      <c r="A48" s="288" t="s">
        <v>87</v>
      </c>
      <c r="B48" s="268">
        <f>SUM(B47)</f>
        <v>388618560</v>
      </c>
      <c r="C48" s="289" t="s">
        <v>700</v>
      </c>
      <c r="D48" s="289" t="s">
        <v>819</v>
      </c>
      <c r="E48" s="296" t="s">
        <v>384</v>
      </c>
      <c r="F48" s="296" t="s">
        <v>384</v>
      </c>
      <c r="G48" s="296" t="s">
        <v>384</v>
      </c>
      <c r="H48" s="296" t="s">
        <v>384</v>
      </c>
      <c r="I48" s="296" t="s">
        <v>384</v>
      </c>
      <c r="J48" s="296" t="s">
        <v>384</v>
      </c>
      <c r="K48" s="296" t="s">
        <v>384</v>
      </c>
      <c r="L48" s="296" t="s">
        <v>384</v>
      </c>
      <c r="M48" s="296" t="s">
        <v>384</v>
      </c>
      <c r="N48" s="296" t="s">
        <v>384</v>
      </c>
      <c r="O48" s="282">
        <f>SUM(O47)</f>
        <v>0</v>
      </c>
      <c r="P48" s="284">
        <f>SUM(P47)</f>
        <v>0</v>
      </c>
      <c r="Q48" s="284">
        <f>O48/B48*100%</f>
        <v>0</v>
      </c>
      <c r="R48" s="289" t="s">
        <v>384</v>
      </c>
      <c r="S48" s="289" t="s">
        <v>384</v>
      </c>
      <c r="T48" s="289" t="s">
        <v>384</v>
      </c>
      <c r="U48" s="289" t="s">
        <v>384</v>
      </c>
      <c r="V48" s="271" t="s">
        <v>384</v>
      </c>
      <c r="W48" s="292" t="s">
        <v>384</v>
      </c>
      <c r="X48" s="256"/>
    </row>
    <row r="49" spans="1:24" s="257" customFormat="1" ht="12.75" customHeight="1">
      <c r="A49" s="698" t="s">
        <v>973</v>
      </c>
      <c r="B49" s="699"/>
      <c r="C49" s="699"/>
      <c r="D49" s="699"/>
      <c r="E49" s="699"/>
      <c r="F49" s="699"/>
      <c r="G49" s="699"/>
      <c r="H49" s="699"/>
      <c r="I49" s="699"/>
      <c r="J49" s="699"/>
      <c r="K49" s="699"/>
      <c r="L49" s="699"/>
      <c r="M49" s="699"/>
      <c r="N49" s="699"/>
      <c r="O49" s="699"/>
      <c r="P49" s="699"/>
      <c r="Q49" s="699"/>
      <c r="R49" s="699"/>
      <c r="S49" s="699"/>
      <c r="T49" s="699"/>
      <c r="U49" s="699"/>
      <c r="V49" s="699"/>
      <c r="W49" s="700"/>
      <c r="X49" s="256"/>
    </row>
    <row r="50" spans="1:24" s="257" customFormat="1" ht="29.25" customHeight="1" thickBot="1">
      <c r="A50" s="678"/>
      <c r="B50" s="679"/>
      <c r="C50" s="679"/>
      <c r="D50" s="679"/>
      <c r="E50" s="679"/>
      <c r="F50" s="679"/>
      <c r="G50" s="679"/>
      <c r="H50" s="679"/>
      <c r="I50" s="679"/>
      <c r="J50" s="679"/>
      <c r="K50" s="679"/>
      <c r="L50" s="679"/>
      <c r="M50" s="679"/>
      <c r="N50" s="679"/>
      <c r="O50" s="679"/>
      <c r="P50" s="679"/>
      <c r="Q50" s="679"/>
      <c r="R50" s="679"/>
      <c r="S50" s="679"/>
      <c r="T50" s="679"/>
      <c r="U50" s="679"/>
      <c r="V50" s="679"/>
      <c r="W50" s="704"/>
      <c r="X50" s="256"/>
    </row>
    <row r="51" spans="1:24" s="257" customFormat="1" ht="26.25" customHeight="1">
      <c r="A51" s="693" t="s">
        <v>974</v>
      </c>
      <c r="B51" s="694"/>
      <c r="C51" s="694"/>
      <c r="D51" s="694"/>
      <c r="E51" s="695"/>
      <c r="F51" s="695"/>
      <c r="G51" s="695"/>
      <c r="H51" s="695"/>
      <c r="I51" s="695"/>
      <c r="J51" s="695"/>
      <c r="K51" s="695"/>
      <c r="L51" s="695"/>
      <c r="M51" s="695"/>
      <c r="N51" s="695"/>
      <c r="O51" s="695"/>
      <c r="P51" s="695"/>
      <c r="Q51" s="695"/>
      <c r="R51" s="695"/>
      <c r="S51" s="695"/>
      <c r="T51" s="695"/>
      <c r="U51" s="695"/>
      <c r="V51" s="696"/>
      <c r="W51" s="697"/>
      <c r="X51" s="256"/>
    </row>
    <row r="52" spans="1:24" s="257" customFormat="1" ht="30.75" customHeight="1">
      <c r="A52" s="341" t="s">
        <v>683</v>
      </c>
      <c r="B52" s="467">
        <f>202405500+138751023+566735400</f>
        <v>907891923</v>
      </c>
      <c r="C52" s="275" t="s">
        <v>700</v>
      </c>
      <c r="D52" s="275" t="s">
        <v>975</v>
      </c>
      <c r="E52" s="278">
        <v>4</v>
      </c>
      <c r="F52" s="278">
        <v>6</v>
      </c>
      <c r="G52" s="342">
        <v>212330413.75</v>
      </c>
      <c r="H52" s="342">
        <v>177920895.13</v>
      </c>
      <c r="I52" s="342">
        <v>147237870.44</v>
      </c>
      <c r="J52" s="278">
        <v>0</v>
      </c>
      <c r="K52" s="278">
        <v>2</v>
      </c>
      <c r="L52" s="347">
        <v>196225832.02</v>
      </c>
      <c r="M52" s="347">
        <v>164139294.12</v>
      </c>
      <c r="N52" s="347">
        <v>139518399.96</v>
      </c>
      <c r="O52" s="347">
        <v>139518399.96</v>
      </c>
      <c r="P52" s="264">
        <v>0.1495</v>
      </c>
      <c r="Q52" s="272">
        <f>O52/B52</f>
        <v>0.15367291681479142</v>
      </c>
      <c r="R52" s="278" t="s">
        <v>384</v>
      </c>
      <c r="S52" s="278" t="s">
        <v>384</v>
      </c>
      <c r="T52" s="278" t="s">
        <v>384</v>
      </c>
      <c r="U52" s="278" t="s">
        <v>384</v>
      </c>
      <c r="V52" s="271" t="s">
        <v>384</v>
      </c>
      <c r="W52" s="271" t="s">
        <v>384</v>
      </c>
      <c r="X52" s="256"/>
    </row>
    <row r="53" spans="1:24" s="257" customFormat="1" ht="29.25" customHeight="1">
      <c r="A53" s="288" t="s">
        <v>87</v>
      </c>
      <c r="B53" s="268">
        <f>B52</f>
        <v>907891923</v>
      </c>
      <c r="C53" s="289" t="s">
        <v>700</v>
      </c>
      <c r="D53" s="289" t="s">
        <v>975</v>
      </c>
      <c r="E53" s="289">
        <f>E52</f>
        <v>4</v>
      </c>
      <c r="F53" s="289">
        <f aca="true" t="shared" si="2" ref="F53:Q53">F52</f>
        <v>6</v>
      </c>
      <c r="G53" s="348">
        <f t="shared" si="2"/>
        <v>212330413.75</v>
      </c>
      <c r="H53" s="348">
        <f t="shared" si="2"/>
        <v>177920895.13</v>
      </c>
      <c r="I53" s="348">
        <f t="shared" si="2"/>
        <v>147237870.44</v>
      </c>
      <c r="J53" s="289">
        <f t="shared" si="2"/>
        <v>0</v>
      </c>
      <c r="K53" s="289">
        <f t="shared" si="2"/>
        <v>2</v>
      </c>
      <c r="L53" s="348">
        <f t="shared" si="2"/>
        <v>196225832.02</v>
      </c>
      <c r="M53" s="348">
        <f t="shared" si="2"/>
        <v>164139294.12</v>
      </c>
      <c r="N53" s="348">
        <f t="shared" si="2"/>
        <v>139518399.96</v>
      </c>
      <c r="O53" s="348">
        <f t="shared" si="2"/>
        <v>139518399.96</v>
      </c>
      <c r="P53" s="284">
        <f t="shared" si="2"/>
        <v>0.1495</v>
      </c>
      <c r="Q53" s="284">
        <f t="shared" si="2"/>
        <v>0.15367291681479142</v>
      </c>
      <c r="R53" s="289" t="s">
        <v>384</v>
      </c>
      <c r="S53" s="289" t="s">
        <v>384</v>
      </c>
      <c r="T53" s="289" t="s">
        <v>384</v>
      </c>
      <c r="U53" s="289" t="s">
        <v>384</v>
      </c>
      <c r="V53" s="289" t="s">
        <v>384</v>
      </c>
      <c r="W53" s="289" t="s">
        <v>384</v>
      </c>
      <c r="X53" s="256"/>
    </row>
    <row r="54" spans="1:24" s="257" customFormat="1" ht="12.75" customHeight="1">
      <c r="A54" s="698" t="s">
        <v>976</v>
      </c>
      <c r="B54" s="699"/>
      <c r="C54" s="699"/>
      <c r="D54" s="699"/>
      <c r="E54" s="699"/>
      <c r="F54" s="699"/>
      <c r="G54" s="699"/>
      <c r="H54" s="699"/>
      <c r="I54" s="699"/>
      <c r="J54" s="699"/>
      <c r="K54" s="699"/>
      <c r="L54" s="699"/>
      <c r="M54" s="699"/>
      <c r="N54" s="699"/>
      <c r="O54" s="699"/>
      <c r="P54" s="699"/>
      <c r="Q54" s="699"/>
      <c r="R54" s="699"/>
      <c r="S54" s="699"/>
      <c r="T54" s="699"/>
      <c r="U54" s="699"/>
      <c r="V54" s="699"/>
      <c r="W54" s="700"/>
      <c r="X54" s="256"/>
    </row>
    <row r="55" spans="1:24" s="257" customFormat="1" ht="66" customHeight="1" thickBot="1">
      <c r="A55" s="717" t="s">
        <v>1063</v>
      </c>
      <c r="B55" s="728"/>
      <c r="C55" s="728"/>
      <c r="D55" s="728"/>
      <c r="E55" s="728"/>
      <c r="F55" s="728"/>
      <c r="G55" s="728"/>
      <c r="H55" s="728"/>
      <c r="I55" s="728"/>
      <c r="J55" s="728"/>
      <c r="K55" s="728"/>
      <c r="L55" s="728"/>
      <c r="M55" s="728"/>
      <c r="N55" s="728"/>
      <c r="O55" s="728"/>
      <c r="P55" s="728"/>
      <c r="Q55" s="728"/>
      <c r="R55" s="728"/>
      <c r="S55" s="728"/>
      <c r="T55" s="728"/>
      <c r="U55" s="728"/>
      <c r="V55" s="728"/>
      <c r="W55" s="729"/>
      <c r="X55" s="256"/>
    </row>
    <row r="56" spans="1:24" s="257" customFormat="1" ht="30.75" customHeight="1">
      <c r="A56" s="693" t="s">
        <v>977</v>
      </c>
      <c r="B56" s="694"/>
      <c r="C56" s="694"/>
      <c r="D56" s="694"/>
      <c r="E56" s="695"/>
      <c r="F56" s="695"/>
      <c r="G56" s="695"/>
      <c r="H56" s="695"/>
      <c r="I56" s="695"/>
      <c r="J56" s="695"/>
      <c r="K56" s="695"/>
      <c r="L56" s="695"/>
      <c r="M56" s="695"/>
      <c r="N56" s="695"/>
      <c r="O56" s="695"/>
      <c r="P56" s="695"/>
      <c r="Q56" s="695"/>
      <c r="R56" s="695"/>
      <c r="S56" s="695"/>
      <c r="T56" s="695"/>
      <c r="U56" s="695"/>
      <c r="V56" s="696"/>
      <c r="W56" s="697"/>
      <c r="X56" s="256"/>
    </row>
    <row r="57" spans="1:24" s="257" customFormat="1" ht="29.25" customHeight="1">
      <c r="A57" s="341" t="s">
        <v>686</v>
      </c>
      <c r="B57" s="261">
        <v>125491410</v>
      </c>
      <c r="C57" s="275" t="s">
        <v>700</v>
      </c>
      <c r="D57" s="275" t="s">
        <v>975</v>
      </c>
      <c r="E57" s="278">
        <v>5</v>
      </c>
      <c r="F57" s="278">
        <v>30</v>
      </c>
      <c r="G57" s="342">
        <v>59678107.41</v>
      </c>
      <c r="H57" s="342">
        <v>59112758.03</v>
      </c>
      <c r="I57" s="342">
        <v>41368159.37</v>
      </c>
      <c r="J57" s="278">
        <v>1</v>
      </c>
      <c r="K57" s="278">
        <v>1</v>
      </c>
      <c r="L57" s="342">
        <v>25464336.01</v>
      </c>
      <c r="M57" s="342">
        <v>25464336.01</v>
      </c>
      <c r="N57" s="342">
        <v>11008232.44</v>
      </c>
      <c r="O57" s="342">
        <v>9918677.14</v>
      </c>
      <c r="P57" s="264">
        <v>0</v>
      </c>
      <c r="Q57" s="272">
        <f>O57/B57</f>
        <v>0.07903869388350965</v>
      </c>
      <c r="R57" s="278" t="s">
        <v>384</v>
      </c>
      <c r="S57" s="278" t="s">
        <v>384</v>
      </c>
      <c r="T57" s="278" t="s">
        <v>384</v>
      </c>
      <c r="U57" s="278" t="s">
        <v>384</v>
      </c>
      <c r="V57" s="271" t="s">
        <v>384</v>
      </c>
      <c r="W57" s="271" t="s">
        <v>384</v>
      </c>
      <c r="X57" s="256"/>
    </row>
    <row r="58" spans="1:24" s="257" customFormat="1" ht="29.25" customHeight="1">
      <c r="A58" s="288" t="s">
        <v>87</v>
      </c>
      <c r="B58" s="268">
        <f>B57</f>
        <v>125491410</v>
      </c>
      <c r="C58" s="289" t="s">
        <v>700</v>
      </c>
      <c r="D58" s="289" t="s">
        <v>975</v>
      </c>
      <c r="E58" s="283">
        <f aca="true" t="shared" si="3" ref="E58:O58">E57</f>
        <v>5</v>
      </c>
      <c r="F58" s="283">
        <f t="shared" si="3"/>
        <v>30</v>
      </c>
      <c r="G58" s="348">
        <f t="shared" si="3"/>
        <v>59678107.41</v>
      </c>
      <c r="H58" s="348">
        <f t="shared" si="3"/>
        <v>59112758.03</v>
      </c>
      <c r="I58" s="348">
        <f t="shared" si="3"/>
        <v>41368159.37</v>
      </c>
      <c r="J58" s="283">
        <f t="shared" si="3"/>
        <v>1</v>
      </c>
      <c r="K58" s="283">
        <f t="shared" si="3"/>
        <v>1</v>
      </c>
      <c r="L58" s="348">
        <f t="shared" si="3"/>
        <v>25464336.01</v>
      </c>
      <c r="M58" s="348">
        <f t="shared" si="3"/>
        <v>25464336.01</v>
      </c>
      <c r="N58" s="348">
        <f t="shared" si="3"/>
        <v>11008232.44</v>
      </c>
      <c r="O58" s="348">
        <f t="shared" si="3"/>
        <v>9918677.14</v>
      </c>
      <c r="P58" s="284">
        <v>0</v>
      </c>
      <c r="Q58" s="284">
        <f>O58/B58</f>
        <v>0.07903869388350965</v>
      </c>
      <c r="R58" s="289" t="s">
        <v>384</v>
      </c>
      <c r="S58" s="289" t="s">
        <v>384</v>
      </c>
      <c r="T58" s="289" t="s">
        <v>384</v>
      </c>
      <c r="U58" s="289" t="s">
        <v>384</v>
      </c>
      <c r="V58" s="271" t="s">
        <v>384</v>
      </c>
      <c r="W58" s="271" t="s">
        <v>384</v>
      </c>
      <c r="X58" s="256"/>
    </row>
    <row r="59" spans="1:24" s="257" customFormat="1" ht="12.75" customHeight="1">
      <c r="A59" s="698" t="s">
        <v>978</v>
      </c>
      <c r="B59" s="699"/>
      <c r="C59" s="699"/>
      <c r="D59" s="699"/>
      <c r="E59" s="699"/>
      <c r="F59" s="699"/>
      <c r="G59" s="699"/>
      <c r="H59" s="699"/>
      <c r="I59" s="699"/>
      <c r="J59" s="699"/>
      <c r="K59" s="699"/>
      <c r="L59" s="699"/>
      <c r="M59" s="699"/>
      <c r="N59" s="699"/>
      <c r="O59" s="699"/>
      <c r="P59" s="699"/>
      <c r="Q59" s="699"/>
      <c r="R59" s="699"/>
      <c r="S59" s="699"/>
      <c r="T59" s="699"/>
      <c r="U59" s="699"/>
      <c r="V59" s="699"/>
      <c r="W59" s="700"/>
      <c r="X59" s="256"/>
    </row>
    <row r="60" spans="1:24" s="257" customFormat="1" ht="66" customHeight="1" thickBot="1">
      <c r="A60" s="727" t="s">
        <v>1068</v>
      </c>
      <c r="B60" s="728"/>
      <c r="C60" s="728"/>
      <c r="D60" s="728"/>
      <c r="E60" s="728"/>
      <c r="F60" s="728"/>
      <c r="G60" s="728"/>
      <c r="H60" s="728"/>
      <c r="I60" s="728"/>
      <c r="J60" s="728"/>
      <c r="K60" s="728"/>
      <c r="L60" s="728"/>
      <c r="M60" s="728"/>
      <c r="N60" s="728"/>
      <c r="O60" s="728"/>
      <c r="P60" s="728"/>
      <c r="Q60" s="728"/>
      <c r="R60" s="728"/>
      <c r="S60" s="728"/>
      <c r="T60" s="728"/>
      <c r="U60" s="728"/>
      <c r="V60" s="728"/>
      <c r="W60" s="729"/>
      <c r="X60" s="256"/>
    </row>
    <row r="61" spans="1:24" s="257" customFormat="1" ht="31.5" customHeight="1">
      <c r="A61" s="693" t="s">
        <v>979</v>
      </c>
      <c r="B61" s="694"/>
      <c r="C61" s="694"/>
      <c r="D61" s="694"/>
      <c r="E61" s="695"/>
      <c r="F61" s="695"/>
      <c r="G61" s="695"/>
      <c r="H61" s="695"/>
      <c r="I61" s="695"/>
      <c r="J61" s="695"/>
      <c r="K61" s="695"/>
      <c r="L61" s="695"/>
      <c r="M61" s="695"/>
      <c r="N61" s="695"/>
      <c r="O61" s="695"/>
      <c r="P61" s="695"/>
      <c r="Q61" s="695"/>
      <c r="R61" s="695"/>
      <c r="S61" s="695"/>
      <c r="T61" s="695"/>
      <c r="U61" s="695"/>
      <c r="V61" s="696"/>
      <c r="W61" s="697"/>
      <c r="X61" s="256"/>
    </row>
    <row r="62" spans="1:24" s="257" customFormat="1" ht="29.25" customHeight="1">
      <c r="A62" s="341" t="s">
        <v>686</v>
      </c>
      <c r="B62" s="261">
        <v>101202750</v>
      </c>
      <c r="C62" s="275" t="s">
        <v>700</v>
      </c>
      <c r="D62" s="275" t="s">
        <v>819</v>
      </c>
      <c r="E62" s="278" t="s">
        <v>384</v>
      </c>
      <c r="F62" s="278" t="s">
        <v>384</v>
      </c>
      <c r="G62" s="278" t="s">
        <v>384</v>
      </c>
      <c r="H62" s="278" t="s">
        <v>384</v>
      </c>
      <c r="I62" s="278" t="s">
        <v>384</v>
      </c>
      <c r="J62" s="278" t="s">
        <v>384</v>
      </c>
      <c r="K62" s="278" t="s">
        <v>384</v>
      </c>
      <c r="L62" s="278" t="s">
        <v>384</v>
      </c>
      <c r="M62" s="278" t="s">
        <v>384</v>
      </c>
      <c r="N62" s="278" t="s">
        <v>384</v>
      </c>
      <c r="O62" s="278" t="s">
        <v>384</v>
      </c>
      <c r="P62" s="264">
        <v>0</v>
      </c>
      <c r="Q62" s="272">
        <v>0</v>
      </c>
      <c r="R62" s="278" t="s">
        <v>384</v>
      </c>
      <c r="S62" s="278" t="s">
        <v>384</v>
      </c>
      <c r="T62" s="278" t="s">
        <v>384</v>
      </c>
      <c r="U62" s="278" t="s">
        <v>384</v>
      </c>
      <c r="V62" s="271" t="s">
        <v>384</v>
      </c>
      <c r="W62" s="292" t="s">
        <v>384</v>
      </c>
      <c r="X62" s="256"/>
    </row>
    <row r="63" spans="1:24" s="257" customFormat="1" ht="29.25" customHeight="1">
      <c r="A63" s="288" t="s">
        <v>87</v>
      </c>
      <c r="B63" s="268">
        <f>SUM(B62)</f>
        <v>101202750</v>
      </c>
      <c r="C63" s="289" t="s">
        <v>700</v>
      </c>
      <c r="D63" s="289" t="s">
        <v>819</v>
      </c>
      <c r="E63" s="296" t="s">
        <v>384</v>
      </c>
      <c r="F63" s="296" t="s">
        <v>384</v>
      </c>
      <c r="G63" s="296" t="s">
        <v>384</v>
      </c>
      <c r="H63" s="296" t="s">
        <v>384</v>
      </c>
      <c r="I63" s="296" t="s">
        <v>384</v>
      </c>
      <c r="J63" s="296" t="s">
        <v>384</v>
      </c>
      <c r="K63" s="296" t="s">
        <v>384</v>
      </c>
      <c r="L63" s="296" t="s">
        <v>384</v>
      </c>
      <c r="M63" s="296" t="s">
        <v>384</v>
      </c>
      <c r="N63" s="296" t="s">
        <v>384</v>
      </c>
      <c r="O63" s="296" t="s">
        <v>384</v>
      </c>
      <c r="P63" s="284">
        <f>SUM(P62)</f>
        <v>0</v>
      </c>
      <c r="Q63" s="284">
        <f>Q62</f>
        <v>0</v>
      </c>
      <c r="R63" s="289" t="s">
        <v>384</v>
      </c>
      <c r="S63" s="289" t="s">
        <v>384</v>
      </c>
      <c r="T63" s="289" t="s">
        <v>384</v>
      </c>
      <c r="U63" s="289" t="s">
        <v>384</v>
      </c>
      <c r="V63" s="271" t="s">
        <v>384</v>
      </c>
      <c r="W63" s="292" t="s">
        <v>384</v>
      </c>
      <c r="X63" s="256"/>
    </row>
    <row r="64" spans="1:24" s="257" customFormat="1" ht="12.75" customHeight="1">
      <c r="A64" s="698" t="s">
        <v>980</v>
      </c>
      <c r="B64" s="699"/>
      <c r="C64" s="699"/>
      <c r="D64" s="699"/>
      <c r="E64" s="699"/>
      <c r="F64" s="699"/>
      <c r="G64" s="699"/>
      <c r="H64" s="699"/>
      <c r="I64" s="699"/>
      <c r="J64" s="699"/>
      <c r="K64" s="699"/>
      <c r="L64" s="699"/>
      <c r="M64" s="699"/>
      <c r="N64" s="699"/>
      <c r="O64" s="699"/>
      <c r="P64" s="699"/>
      <c r="Q64" s="699"/>
      <c r="R64" s="699"/>
      <c r="S64" s="699"/>
      <c r="T64" s="699"/>
      <c r="U64" s="699"/>
      <c r="V64" s="699"/>
      <c r="W64" s="700"/>
      <c r="X64" s="256"/>
    </row>
    <row r="65" spans="1:24" s="257" customFormat="1" ht="29.25" customHeight="1" thickBot="1">
      <c r="A65" s="678"/>
      <c r="B65" s="679"/>
      <c r="C65" s="679"/>
      <c r="D65" s="679"/>
      <c r="E65" s="679"/>
      <c r="F65" s="679"/>
      <c r="G65" s="679"/>
      <c r="H65" s="679"/>
      <c r="I65" s="679"/>
      <c r="J65" s="679"/>
      <c r="K65" s="679"/>
      <c r="L65" s="679"/>
      <c r="M65" s="679"/>
      <c r="N65" s="679"/>
      <c r="O65" s="679"/>
      <c r="P65" s="679"/>
      <c r="Q65" s="679"/>
      <c r="R65" s="679"/>
      <c r="S65" s="679"/>
      <c r="T65" s="679"/>
      <c r="U65" s="679"/>
      <c r="V65" s="679"/>
      <c r="W65" s="704"/>
      <c r="X65" s="256"/>
    </row>
    <row r="66" spans="1:24" s="257" customFormat="1" ht="31.5" customHeight="1">
      <c r="A66" s="693" t="s">
        <v>981</v>
      </c>
      <c r="B66" s="694"/>
      <c r="C66" s="694"/>
      <c r="D66" s="694"/>
      <c r="E66" s="695"/>
      <c r="F66" s="695"/>
      <c r="G66" s="695"/>
      <c r="H66" s="695"/>
      <c r="I66" s="695"/>
      <c r="J66" s="695"/>
      <c r="K66" s="695"/>
      <c r="L66" s="695"/>
      <c r="M66" s="695"/>
      <c r="N66" s="695"/>
      <c r="O66" s="695"/>
      <c r="P66" s="695"/>
      <c r="Q66" s="695"/>
      <c r="R66" s="695"/>
      <c r="S66" s="695"/>
      <c r="T66" s="695"/>
      <c r="U66" s="695"/>
      <c r="V66" s="696"/>
      <c r="W66" s="697"/>
      <c r="X66" s="256"/>
    </row>
    <row r="67" spans="1:24" s="257" customFormat="1" ht="29.25" customHeight="1">
      <c r="A67" s="341" t="s">
        <v>686</v>
      </c>
      <c r="B67" s="261">
        <v>331945020</v>
      </c>
      <c r="C67" s="275" t="s">
        <v>700</v>
      </c>
      <c r="D67" s="275" t="s">
        <v>819</v>
      </c>
      <c r="E67" s="278" t="s">
        <v>384</v>
      </c>
      <c r="F67" s="278" t="s">
        <v>384</v>
      </c>
      <c r="G67" s="278" t="s">
        <v>384</v>
      </c>
      <c r="H67" s="278" t="s">
        <v>384</v>
      </c>
      <c r="I67" s="278" t="s">
        <v>384</v>
      </c>
      <c r="J67" s="278" t="s">
        <v>384</v>
      </c>
      <c r="K67" s="278" t="s">
        <v>384</v>
      </c>
      <c r="L67" s="278" t="s">
        <v>384</v>
      </c>
      <c r="M67" s="278" t="s">
        <v>384</v>
      </c>
      <c r="N67" s="278" t="s">
        <v>384</v>
      </c>
      <c r="O67" s="278" t="s">
        <v>384</v>
      </c>
      <c r="P67" s="264">
        <v>0</v>
      </c>
      <c r="Q67" s="272">
        <v>0</v>
      </c>
      <c r="R67" s="278" t="s">
        <v>384</v>
      </c>
      <c r="S67" s="278" t="s">
        <v>384</v>
      </c>
      <c r="T67" s="278" t="s">
        <v>384</v>
      </c>
      <c r="U67" s="278" t="s">
        <v>384</v>
      </c>
      <c r="V67" s="271" t="s">
        <v>384</v>
      </c>
      <c r="W67" s="292" t="s">
        <v>384</v>
      </c>
      <c r="X67" s="256"/>
    </row>
    <row r="68" spans="1:24" s="257" customFormat="1" ht="29.25" customHeight="1">
      <c r="A68" s="288" t="s">
        <v>87</v>
      </c>
      <c r="B68" s="268">
        <f>SUM(B67)</f>
        <v>331945020</v>
      </c>
      <c r="C68" s="289" t="s">
        <v>700</v>
      </c>
      <c r="D68" s="289" t="s">
        <v>819</v>
      </c>
      <c r="E68" s="296" t="s">
        <v>384</v>
      </c>
      <c r="F68" s="296" t="s">
        <v>384</v>
      </c>
      <c r="G68" s="296" t="s">
        <v>384</v>
      </c>
      <c r="H68" s="296" t="s">
        <v>384</v>
      </c>
      <c r="I68" s="296" t="s">
        <v>384</v>
      </c>
      <c r="J68" s="296" t="s">
        <v>384</v>
      </c>
      <c r="K68" s="296" t="s">
        <v>384</v>
      </c>
      <c r="L68" s="296" t="s">
        <v>384</v>
      </c>
      <c r="M68" s="296" t="s">
        <v>384</v>
      </c>
      <c r="N68" s="296" t="s">
        <v>384</v>
      </c>
      <c r="O68" s="296" t="s">
        <v>384</v>
      </c>
      <c r="P68" s="284">
        <f>SUM(P67)</f>
        <v>0</v>
      </c>
      <c r="Q68" s="284">
        <f>Q67</f>
        <v>0</v>
      </c>
      <c r="R68" s="289" t="s">
        <v>384</v>
      </c>
      <c r="S68" s="289" t="s">
        <v>384</v>
      </c>
      <c r="T68" s="289" t="s">
        <v>384</v>
      </c>
      <c r="U68" s="289" t="s">
        <v>384</v>
      </c>
      <c r="V68" s="271" t="s">
        <v>384</v>
      </c>
      <c r="W68" s="292" t="s">
        <v>384</v>
      </c>
      <c r="X68" s="256"/>
    </row>
    <row r="69" spans="1:24" s="257" customFormat="1" ht="12.75" customHeight="1">
      <c r="A69" s="698" t="s">
        <v>982</v>
      </c>
      <c r="B69" s="699"/>
      <c r="C69" s="699"/>
      <c r="D69" s="699"/>
      <c r="E69" s="699"/>
      <c r="F69" s="699"/>
      <c r="G69" s="699"/>
      <c r="H69" s="699"/>
      <c r="I69" s="699"/>
      <c r="J69" s="699"/>
      <c r="K69" s="699"/>
      <c r="L69" s="699"/>
      <c r="M69" s="699"/>
      <c r="N69" s="699"/>
      <c r="O69" s="699"/>
      <c r="P69" s="699"/>
      <c r="Q69" s="699"/>
      <c r="R69" s="699"/>
      <c r="S69" s="699"/>
      <c r="T69" s="699"/>
      <c r="U69" s="699"/>
      <c r="V69" s="699"/>
      <c r="W69" s="700"/>
      <c r="X69" s="256"/>
    </row>
    <row r="70" spans="1:24" s="257" customFormat="1" ht="29.25" customHeight="1" thickBot="1">
      <c r="A70" s="678"/>
      <c r="B70" s="679"/>
      <c r="C70" s="679"/>
      <c r="D70" s="679"/>
      <c r="E70" s="679"/>
      <c r="F70" s="679"/>
      <c r="G70" s="679"/>
      <c r="H70" s="679"/>
      <c r="I70" s="679"/>
      <c r="J70" s="679"/>
      <c r="K70" s="679"/>
      <c r="L70" s="679"/>
      <c r="M70" s="679"/>
      <c r="N70" s="679"/>
      <c r="O70" s="679"/>
      <c r="P70" s="679"/>
      <c r="Q70" s="679"/>
      <c r="R70" s="679"/>
      <c r="S70" s="679"/>
      <c r="T70" s="679"/>
      <c r="U70" s="679"/>
      <c r="V70" s="679"/>
      <c r="W70" s="704"/>
      <c r="X70" s="256"/>
    </row>
    <row r="71" spans="1:24" s="257" customFormat="1" ht="31.5" customHeight="1">
      <c r="A71" s="693" t="s">
        <v>983</v>
      </c>
      <c r="B71" s="694"/>
      <c r="C71" s="694"/>
      <c r="D71" s="694"/>
      <c r="E71" s="695"/>
      <c r="F71" s="695"/>
      <c r="G71" s="695"/>
      <c r="H71" s="695"/>
      <c r="I71" s="695"/>
      <c r="J71" s="695"/>
      <c r="K71" s="695"/>
      <c r="L71" s="695"/>
      <c r="M71" s="695"/>
      <c r="N71" s="695"/>
      <c r="O71" s="695"/>
      <c r="P71" s="695"/>
      <c r="Q71" s="695"/>
      <c r="R71" s="695"/>
      <c r="S71" s="695"/>
      <c r="T71" s="695"/>
      <c r="U71" s="695"/>
      <c r="V71" s="696"/>
      <c r="W71" s="697"/>
      <c r="X71" s="256"/>
    </row>
    <row r="72" spans="1:24" s="257" customFormat="1" ht="29.25" customHeight="1">
      <c r="A72" s="341" t="s">
        <v>689</v>
      </c>
      <c r="B72" s="261">
        <v>320081478.11</v>
      </c>
      <c r="C72" s="275" t="s">
        <v>700</v>
      </c>
      <c r="D72" s="275" t="s">
        <v>819</v>
      </c>
      <c r="E72" s="278" t="s">
        <v>384</v>
      </c>
      <c r="F72" s="278" t="s">
        <v>384</v>
      </c>
      <c r="G72" s="278" t="s">
        <v>384</v>
      </c>
      <c r="H72" s="278" t="s">
        <v>384</v>
      </c>
      <c r="I72" s="278" t="s">
        <v>384</v>
      </c>
      <c r="J72" s="278" t="s">
        <v>384</v>
      </c>
      <c r="K72" s="278" t="s">
        <v>384</v>
      </c>
      <c r="L72" s="278" t="s">
        <v>384</v>
      </c>
      <c r="M72" s="278" t="s">
        <v>384</v>
      </c>
      <c r="N72" s="278" t="s">
        <v>384</v>
      </c>
      <c r="O72" s="278" t="s">
        <v>384</v>
      </c>
      <c r="P72" s="264">
        <v>0</v>
      </c>
      <c r="Q72" s="272">
        <v>0</v>
      </c>
      <c r="R72" s="278" t="s">
        <v>384</v>
      </c>
      <c r="S72" s="278" t="s">
        <v>384</v>
      </c>
      <c r="T72" s="278" t="s">
        <v>384</v>
      </c>
      <c r="U72" s="278" t="s">
        <v>384</v>
      </c>
      <c r="V72" s="271" t="s">
        <v>384</v>
      </c>
      <c r="W72" s="292" t="s">
        <v>384</v>
      </c>
      <c r="X72" s="256"/>
    </row>
    <row r="73" spans="1:24" s="257" customFormat="1" ht="29.25" customHeight="1">
      <c r="A73" s="288" t="s">
        <v>87</v>
      </c>
      <c r="B73" s="268">
        <f>SUM(B72)</f>
        <v>320081478.11</v>
      </c>
      <c r="C73" s="289" t="s">
        <v>700</v>
      </c>
      <c r="D73" s="289" t="s">
        <v>819</v>
      </c>
      <c r="E73" s="296" t="s">
        <v>384</v>
      </c>
      <c r="F73" s="296" t="s">
        <v>384</v>
      </c>
      <c r="G73" s="296" t="s">
        <v>384</v>
      </c>
      <c r="H73" s="296" t="s">
        <v>384</v>
      </c>
      <c r="I73" s="296" t="s">
        <v>384</v>
      </c>
      <c r="J73" s="296" t="s">
        <v>384</v>
      </c>
      <c r="K73" s="296" t="s">
        <v>384</v>
      </c>
      <c r="L73" s="296" t="s">
        <v>384</v>
      </c>
      <c r="M73" s="296" t="s">
        <v>384</v>
      </c>
      <c r="N73" s="296" t="s">
        <v>384</v>
      </c>
      <c r="O73" s="296" t="s">
        <v>384</v>
      </c>
      <c r="P73" s="284">
        <f>SUM(P72)</f>
        <v>0</v>
      </c>
      <c r="Q73" s="284">
        <f>Q72</f>
        <v>0</v>
      </c>
      <c r="R73" s="289" t="s">
        <v>384</v>
      </c>
      <c r="S73" s="289" t="s">
        <v>384</v>
      </c>
      <c r="T73" s="289" t="s">
        <v>384</v>
      </c>
      <c r="U73" s="289" t="s">
        <v>384</v>
      </c>
      <c r="V73" s="271" t="s">
        <v>384</v>
      </c>
      <c r="W73" s="292" t="s">
        <v>384</v>
      </c>
      <c r="X73" s="256"/>
    </row>
    <row r="74" spans="1:24" s="257" customFormat="1" ht="12.75" customHeight="1">
      <c r="A74" s="698" t="s">
        <v>984</v>
      </c>
      <c r="B74" s="699"/>
      <c r="C74" s="699"/>
      <c r="D74" s="699"/>
      <c r="E74" s="699"/>
      <c r="F74" s="699"/>
      <c r="G74" s="699"/>
      <c r="H74" s="699"/>
      <c r="I74" s="699"/>
      <c r="J74" s="699"/>
      <c r="K74" s="699"/>
      <c r="L74" s="699"/>
      <c r="M74" s="699"/>
      <c r="N74" s="699"/>
      <c r="O74" s="699"/>
      <c r="P74" s="699"/>
      <c r="Q74" s="699"/>
      <c r="R74" s="699"/>
      <c r="S74" s="699"/>
      <c r="T74" s="699"/>
      <c r="U74" s="699"/>
      <c r="V74" s="699"/>
      <c r="W74" s="700"/>
      <c r="X74" s="256"/>
    </row>
    <row r="75" spans="1:24" s="257" customFormat="1" ht="29.25" customHeight="1" thickBot="1">
      <c r="A75" s="678"/>
      <c r="B75" s="679"/>
      <c r="C75" s="679"/>
      <c r="D75" s="679"/>
      <c r="E75" s="679"/>
      <c r="F75" s="679"/>
      <c r="G75" s="679"/>
      <c r="H75" s="679"/>
      <c r="I75" s="679"/>
      <c r="J75" s="679"/>
      <c r="K75" s="679"/>
      <c r="L75" s="679"/>
      <c r="M75" s="679"/>
      <c r="N75" s="679"/>
      <c r="O75" s="679"/>
      <c r="P75" s="679"/>
      <c r="Q75" s="679"/>
      <c r="R75" s="679"/>
      <c r="S75" s="679"/>
      <c r="T75" s="679"/>
      <c r="U75" s="679"/>
      <c r="V75" s="679"/>
      <c r="W75" s="704"/>
      <c r="X75" s="256"/>
    </row>
    <row r="76" spans="1:24" s="257" customFormat="1" ht="33" customHeight="1">
      <c r="A76" s="693" t="s">
        <v>985</v>
      </c>
      <c r="B76" s="694"/>
      <c r="C76" s="694"/>
      <c r="D76" s="694"/>
      <c r="E76" s="695"/>
      <c r="F76" s="695"/>
      <c r="G76" s="695"/>
      <c r="H76" s="695"/>
      <c r="I76" s="695"/>
      <c r="J76" s="695"/>
      <c r="K76" s="695"/>
      <c r="L76" s="695"/>
      <c r="M76" s="695"/>
      <c r="N76" s="695"/>
      <c r="O76" s="695"/>
      <c r="P76" s="695"/>
      <c r="Q76" s="695"/>
      <c r="R76" s="695"/>
      <c r="S76" s="695"/>
      <c r="T76" s="695"/>
      <c r="U76" s="695"/>
      <c r="V76" s="696"/>
      <c r="W76" s="697"/>
      <c r="X76" s="256"/>
    </row>
    <row r="77" spans="1:24" s="257" customFormat="1" ht="36" customHeight="1">
      <c r="A77" s="341" t="s">
        <v>689</v>
      </c>
      <c r="B77" s="261">
        <v>40481100</v>
      </c>
      <c r="C77" s="275" t="s">
        <v>700</v>
      </c>
      <c r="D77" s="275" t="s">
        <v>819</v>
      </c>
      <c r="E77" s="278">
        <v>6</v>
      </c>
      <c r="F77" s="278">
        <v>12</v>
      </c>
      <c r="G77" s="347">
        <v>23202787.29</v>
      </c>
      <c r="H77" s="347">
        <v>22889850.56</v>
      </c>
      <c r="I77" s="347">
        <v>19456372.67</v>
      </c>
      <c r="J77" s="278">
        <v>1</v>
      </c>
      <c r="K77" s="278">
        <v>6</v>
      </c>
      <c r="L77" s="347">
        <v>13466675.94</v>
      </c>
      <c r="M77" s="347">
        <v>13415299.34</v>
      </c>
      <c r="N77" s="347">
        <v>11403004.19</v>
      </c>
      <c r="O77" s="347">
        <v>11403004.19</v>
      </c>
      <c r="P77" s="264">
        <v>0.2618</v>
      </c>
      <c r="Q77" s="272">
        <f>O77/B77</f>
        <v>0.2816871129984116</v>
      </c>
      <c r="R77" s="278" t="s">
        <v>384</v>
      </c>
      <c r="S77" s="278" t="s">
        <v>384</v>
      </c>
      <c r="T77" s="278" t="s">
        <v>384</v>
      </c>
      <c r="U77" s="278" t="s">
        <v>384</v>
      </c>
      <c r="V77" s="271" t="s">
        <v>384</v>
      </c>
      <c r="W77" s="271" t="s">
        <v>384</v>
      </c>
      <c r="X77" s="256"/>
    </row>
    <row r="78" spans="1:24" s="257" customFormat="1" ht="36.75" customHeight="1">
      <c r="A78" s="288" t="s">
        <v>87</v>
      </c>
      <c r="B78" s="268">
        <f>B77</f>
        <v>40481100</v>
      </c>
      <c r="C78" s="289" t="s">
        <v>700</v>
      </c>
      <c r="D78" s="289" t="s">
        <v>819</v>
      </c>
      <c r="E78" s="283">
        <f>E77</f>
        <v>6</v>
      </c>
      <c r="F78" s="283">
        <f aca="true" t="shared" si="4" ref="F78:Q78">F77</f>
        <v>12</v>
      </c>
      <c r="G78" s="348">
        <f t="shared" si="4"/>
        <v>23202787.29</v>
      </c>
      <c r="H78" s="348">
        <f t="shared" si="4"/>
        <v>22889850.56</v>
      </c>
      <c r="I78" s="348">
        <f t="shared" si="4"/>
        <v>19456372.67</v>
      </c>
      <c r="J78" s="283">
        <f t="shared" si="4"/>
        <v>1</v>
      </c>
      <c r="K78" s="283">
        <f t="shared" si="4"/>
        <v>6</v>
      </c>
      <c r="L78" s="348">
        <f t="shared" si="4"/>
        <v>13466675.94</v>
      </c>
      <c r="M78" s="348">
        <f t="shared" si="4"/>
        <v>13415299.34</v>
      </c>
      <c r="N78" s="348">
        <f t="shared" si="4"/>
        <v>11403004.19</v>
      </c>
      <c r="O78" s="348">
        <f t="shared" si="4"/>
        <v>11403004.19</v>
      </c>
      <c r="P78" s="284">
        <f t="shared" si="4"/>
        <v>0.2618</v>
      </c>
      <c r="Q78" s="284">
        <f t="shared" si="4"/>
        <v>0.2816871129984116</v>
      </c>
      <c r="R78" s="271" t="s">
        <v>384</v>
      </c>
      <c r="S78" s="271" t="s">
        <v>384</v>
      </c>
      <c r="T78" s="271" t="s">
        <v>384</v>
      </c>
      <c r="U78" s="271" t="s">
        <v>384</v>
      </c>
      <c r="V78" s="271" t="s">
        <v>384</v>
      </c>
      <c r="W78" s="271" t="s">
        <v>384</v>
      </c>
      <c r="X78" s="256"/>
    </row>
    <row r="79" spans="1:24" s="257" customFormat="1" ht="12.75" customHeight="1">
      <c r="A79" s="698" t="s">
        <v>986</v>
      </c>
      <c r="B79" s="699"/>
      <c r="C79" s="699"/>
      <c r="D79" s="699"/>
      <c r="E79" s="699"/>
      <c r="F79" s="699"/>
      <c r="G79" s="699"/>
      <c r="H79" s="699"/>
      <c r="I79" s="699"/>
      <c r="J79" s="699"/>
      <c r="K79" s="699"/>
      <c r="L79" s="699"/>
      <c r="M79" s="699"/>
      <c r="N79" s="699"/>
      <c r="O79" s="699"/>
      <c r="P79" s="699"/>
      <c r="Q79" s="699"/>
      <c r="R79" s="699"/>
      <c r="S79" s="699"/>
      <c r="T79" s="699"/>
      <c r="U79" s="699"/>
      <c r="V79" s="699"/>
      <c r="W79" s="700"/>
      <c r="X79" s="256"/>
    </row>
    <row r="80" spans="1:24" s="257" customFormat="1" ht="66" customHeight="1" thickBot="1">
      <c r="A80" s="727" t="s">
        <v>1292</v>
      </c>
      <c r="B80" s="728"/>
      <c r="C80" s="728"/>
      <c r="D80" s="728"/>
      <c r="E80" s="728"/>
      <c r="F80" s="728"/>
      <c r="G80" s="728"/>
      <c r="H80" s="728"/>
      <c r="I80" s="728"/>
      <c r="J80" s="728"/>
      <c r="K80" s="728"/>
      <c r="L80" s="728"/>
      <c r="M80" s="728"/>
      <c r="N80" s="728"/>
      <c r="O80" s="728"/>
      <c r="P80" s="728"/>
      <c r="Q80" s="728"/>
      <c r="R80" s="728"/>
      <c r="S80" s="728"/>
      <c r="T80" s="728"/>
      <c r="U80" s="728"/>
      <c r="V80" s="728"/>
      <c r="W80" s="729"/>
      <c r="X80" s="256"/>
    </row>
    <row r="81" spans="1:24" s="257" customFormat="1" ht="31.5" customHeight="1">
      <c r="A81" s="693" t="s">
        <v>987</v>
      </c>
      <c r="B81" s="694"/>
      <c r="C81" s="694"/>
      <c r="D81" s="694"/>
      <c r="E81" s="695"/>
      <c r="F81" s="695"/>
      <c r="G81" s="695"/>
      <c r="H81" s="695"/>
      <c r="I81" s="695"/>
      <c r="J81" s="695"/>
      <c r="K81" s="695"/>
      <c r="L81" s="695"/>
      <c r="M81" s="695"/>
      <c r="N81" s="695"/>
      <c r="O81" s="695"/>
      <c r="P81" s="695"/>
      <c r="Q81" s="695"/>
      <c r="R81" s="695"/>
      <c r="S81" s="695"/>
      <c r="T81" s="695"/>
      <c r="U81" s="695"/>
      <c r="V81" s="696"/>
      <c r="W81" s="697"/>
      <c r="X81" s="256"/>
    </row>
    <row r="82" spans="1:24" s="257" customFormat="1" ht="29.25" customHeight="1">
      <c r="A82" s="341" t="s">
        <v>683</v>
      </c>
      <c r="B82" s="467">
        <f>63654477</f>
        <v>63654477</v>
      </c>
      <c r="C82" s="275" t="s">
        <v>700</v>
      </c>
      <c r="D82" s="275" t="s">
        <v>819</v>
      </c>
      <c r="E82" s="278" t="s">
        <v>384</v>
      </c>
      <c r="F82" s="278" t="s">
        <v>384</v>
      </c>
      <c r="G82" s="278" t="s">
        <v>384</v>
      </c>
      <c r="H82" s="278" t="s">
        <v>384</v>
      </c>
      <c r="I82" s="278" t="s">
        <v>384</v>
      </c>
      <c r="J82" s="278" t="s">
        <v>384</v>
      </c>
      <c r="K82" s="278" t="s">
        <v>384</v>
      </c>
      <c r="L82" s="278" t="s">
        <v>384</v>
      </c>
      <c r="M82" s="278" t="s">
        <v>384</v>
      </c>
      <c r="N82" s="278" t="s">
        <v>384</v>
      </c>
      <c r="O82" s="278" t="s">
        <v>384</v>
      </c>
      <c r="P82" s="264">
        <v>0</v>
      </c>
      <c r="Q82" s="272">
        <v>0</v>
      </c>
      <c r="R82" s="278" t="s">
        <v>384</v>
      </c>
      <c r="S82" s="278" t="s">
        <v>384</v>
      </c>
      <c r="T82" s="278" t="s">
        <v>384</v>
      </c>
      <c r="U82" s="278" t="s">
        <v>384</v>
      </c>
      <c r="V82" s="271" t="s">
        <v>384</v>
      </c>
      <c r="W82" s="292" t="s">
        <v>384</v>
      </c>
      <c r="X82" s="256"/>
    </row>
    <row r="83" spans="1:24" s="257" customFormat="1" ht="29.25" customHeight="1">
      <c r="A83" s="288" t="s">
        <v>87</v>
      </c>
      <c r="B83" s="268">
        <f>SUM(B82)</f>
        <v>63654477</v>
      </c>
      <c r="C83" s="289" t="s">
        <v>700</v>
      </c>
      <c r="D83" s="289" t="s">
        <v>819</v>
      </c>
      <c r="E83" s="296" t="s">
        <v>384</v>
      </c>
      <c r="F83" s="296" t="s">
        <v>384</v>
      </c>
      <c r="G83" s="296" t="s">
        <v>384</v>
      </c>
      <c r="H83" s="296" t="s">
        <v>384</v>
      </c>
      <c r="I83" s="296" t="s">
        <v>384</v>
      </c>
      <c r="J83" s="296" t="s">
        <v>384</v>
      </c>
      <c r="K83" s="296" t="s">
        <v>384</v>
      </c>
      <c r="L83" s="296" t="s">
        <v>384</v>
      </c>
      <c r="M83" s="296" t="s">
        <v>384</v>
      </c>
      <c r="N83" s="296" t="s">
        <v>384</v>
      </c>
      <c r="O83" s="296" t="s">
        <v>384</v>
      </c>
      <c r="P83" s="284">
        <f>SUM(P82)</f>
        <v>0</v>
      </c>
      <c r="Q83" s="284">
        <f>Q82</f>
        <v>0</v>
      </c>
      <c r="R83" s="289" t="s">
        <v>384</v>
      </c>
      <c r="S83" s="289" t="s">
        <v>384</v>
      </c>
      <c r="T83" s="289" t="s">
        <v>384</v>
      </c>
      <c r="U83" s="289" t="s">
        <v>384</v>
      </c>
      <c r="V83" s="271" t="s">
        <v>384</v>
      </c>
      <c r="W83" s="292" t="s">
        <v>384</v>
      </c>
      <c r="X83" s="256"/>
    </row>
    <row r="84" spans="1:24" s="257" customFormat="1" ht="12.75" customHeight="1">
      <c r="A84" s="698" t="s">
        <v>988</v>
      </c>
      <c r="B84" s="699"/>
      <c r="C84" s="699"/>
      <c r="D84" s="699"/>
      <c r="E84" s="699"/>
      <c r="F84" s="699"/>
      <c r="G84" s="699"/>
      <c r="H84" s="699"/>
      <c r="I84" s="699"/>
      <c r="J84" s="699"/>
      <c r="K84" s="699"/>
      <c r="L84" s="699"/>
      <c r="M84" s="699"/>
      <c r="N84" s="699"/>
      <c r="O84" s="699"/>
      <c r="P84" s="699"/>
      <c r="Q84" s="699"/>
      <c r="R84" s="699"/>
      <c r="S84" s="699"/>
      <c r="T84" s="699"/>
      <c r="U84" s="699"/>
      <c r="V84" s="699"/>
      <c r="W84" s="700"/>
      <c r="X84" s="256"/>
    </row>
    <row r="85" spans="1:24" s="257" customFormat="1" ht="29.25" customHeight="1" thickBot="1">
      <c r="A85" s="678"/>
      <c r="B85" s="679"/>
      <c r="C85" s="679"/>
      <c r="D85" s="679"/>
      <c r="E85" s="679"/>
      <c r="F85" s="679"/>
      <c r="G85" s="679"/>
      <c r="H85" s="679"/>
      <c r="I85" s="679"/>
      <c r="J85" s="679"/>
      <c r="K85" s="679"/>
      <c r="L85" s="679"/>
      <c r="M85" s="679"/>
      <c r="N85" s="679"/>
      <c r="O85" s="679"/>
      <c r="P85" s="679"/>
      <c r="Q85" s="679"/>
      <c r="R85" s="679"/>
      <c r="S85" s="679"/>
      <c r="T85" s="679"/>
      <c r="U85" s="679"/>
      <c r="V85" s="679"/>
      <c r="W85" s="704"/>
      <c r="X85" s="256"/>
    </row>
    <row r="86" spans="1:24" s="257" customFormat="1" ht="34.5" customHeight="1">
      <c r="A86" s="693" t="s">
        <v>989</v>
      </c>
      <c r="B86" s="694"/>
      <c r="C86" s="694"/>
      <c r="D86" s="694"/>
      <c r="E86" s="695"/>
      <c r="F86" s="695"/>
      <c r="G86" s="695"/>
      <c r="H86" s="695"/>
      <c r="I86" s="695"/>
      <c r="J86" s="695"/>
      <c r="K86" s="695"/>
      <c r="L86" s="695"/>
      <c r="M86" s="695"/>
      <c r="N86" s="695"/>
      <c r="O86" s="695"/>
      <c r="P86" s="695"/>
      <c r="Q86" s="695"/>
      <c r="R86" s="695"/>
      <c r="S86" s="695"/>
      <c r="T86" s="695"/>
      <c r="U86" s="695"/>
      <c r="V86" s="696"/>
      <c r="W86" s="697"/>
      <c r="X86" s="256"/>
    </row>
    <row r="87" spans="1:24" s="257" customFormat="1" ht="34.5" customHeight="1">
      <c r="A87" s="341" t="s">
        <v>690</v>
      </c>
      <c r="B87" s="293">
        <v>1175975955</v>
      </c>
      <c r="C87" s="275" t="s">
        <v>700</v>
      </c>
      <c r="D87" s="275" t="s">
        <v>819</v>
      </c>
      <c r="E87" s="278">
        <v>2</v>
      </c>
      <c r="F87" s="278">
        <v>3</v>
      </c>
      <c r="G87" s="347">
        <v>205677349</v>
      </c>
      <c r="H87" s="347">
        <v>184277349</v>
      </c>
      <c r="I87" s="347">
        <v>156635746.49</v>
      </c>
      <c r="J87" s="278">
        <v>1</v>
      </c>
      <c r="K87" s="278">
        <v>3</v>
      </c>
      <c r="L87" s="347">
        <v>209070908.91</v>
      </c>
      <c r="M87" s="347">
        <v>183970908.91</v>
      </c>
      <c r="N87" s="347">
        <v>167153007.29</v>
      </c>
      <c r="O87" s="347">
        <v>156375272.39</v>
      </c>
      <c r="P87" s="264">
        <v>0.0116</v>
      </c>
      <c r="Q87" s="272">
        <f>O87/B87</f>
        <v>0.13297488926123494</v>
      </c>
      <c r="R87" s="278" t="s">
        <v>384</v>
      </c>
      <c r="S87" s="278" t="s">
        <v>384</v>
      </c>
      <c r="T87" s="278" t="s">
        <v>384</v>
      </c>
      <c r="U87" s="278" t="s">
        <v>384</v>
      </c>
      <c r="V87" s="271" t="s">
        <v>384</v>
      </c>
      <c r="W87" s="292" t="s">
        <v>384</v>
      </c>
      <c r="X87" s="256"/>
    </row>
    <row r="88" spans="1:24" s="257" customFormat="1" ht="29.25" customHeight="1">
      <c r="A88" s="288" t="s">
        <v>87</v>
      </c>
      <c r="B88" s="268">
        <f>B87</f>
        <v>1175975955</v>
      </c>
      <c r="C88" s="289" t="s">
        <v>700</v>
      </c>
      <c r="D88" s="289" t="s">
        <v>819</v>
      </c>
      <c r="E88" s="283">
        <f>E87</f>
        <v>2</v>
      </c>
      <c r="F88" s="283">
        <f aca="true" t="shared" si="5" ref="F88:Q88">F87</f>
        <v>3</v>
      </c>
      <c r="G88" s="348">
        <f t="shared" si="5"/>
        <v>205677349</v>
      </c>
      <c r="H88" s="348">
        <f t="shared" si="5"/>
        <v>184277349</v>
      </c>
      <c r="I88" s="348">
        <f t="shared" si="5"/>
        <v>156635746.49</v>
      </c>
      <c r="J88" s="283">
        <f t="shared" si="5"/>
        <v>1</v>
      </c>
      <c r="K88" s="283">
        <f t="shared" si="5"/>
        <v>3</v>
      </c>
      <c r="L88" s="348">
        <f t="shared" si="5"/>
        <v>209070908.91</v>
      </c>
      <c r="M88" s="348">
        <f t="shared" si="5"/>
        <v>183970908.91</v>
      </c>
      <c r="N88" s="348">
        <f t="shared" si="5"/>
        <v>167153007.29</v>
      </c>
      <c r="O88" s="348">
        <f t="shared" si="5"/>
        <v>156375272.39</v>
      </c>
      <c r="P88" s="284">
        <f t="shared" si="5"/>
        <v>0.0116</v>
      </c>
      <c r="Q88" s="284">
        <f t="shared" si="5"/>
        <v>0.13297488926123494</v>
      </c>
      <c r="R88" s="289" t="s">
        <v>384</v>
      </c>
      <c r="S88" s="289" t="s">
        <v>384</v>
      </c>
      <c r="T88" s="289" t="s">
        <v>384</v>
      </c>
      <c r="U88" s="289" t="s">
        <v>384</v>
      </c>
      <c r="V88" s="289" t="s">
        <v>384</v>
      </c>
      <c r="W88" s="289" t="s">
        <v>384</v>
      </c>
      <c r="X88" s="256"/>
    </row>
    <row r="89" spans="1:24" s="257" customFormat="1" ht="12.75" customHeight="1">
      <c r="A89" s="698" t="s">
        <v>990</v>
      </c>
      <c r="B89" s="699"/>
      <c r="C89" s="699"/>
      <c r="D89" s="699"/>
      <c r="E89" s="699"/>
      <c r="F89" s="699"/>
      <c r="G89" s="699"/>
      <c r="H89" s="699"/>
      <c r="I89" s="699"/>
      <c r="J89" s="699"/>
      <c r="K89" s="699"/>
      <c r="L89" s="699"/>
      <c r="M89" s="699"/>
      <c r="N89" s="699"/>
      <c r="O89" s="699"/>
      <c r="P89" s="699"/>
      <c r="Q89" s="699"/>
      <c r="R89" s="699"/>
      <c r="S89" s="699"/>
      <c r="T89" s="699"/>
      <c r="U89" s="699"/>
      <c r="V89" s="699"/>
      <c r="W89" s="700"/>
      <c r="X89" s="256"/>
    </row>
    <row r="90" spans="1:24" s="257" customFormat="1" ht="63.75" customHeight="1" thickBot="1">
      <c r="A90" s="727" t="s">
        <v>1293</v>
      </c>
      <c r="B90" s="728"/>
      <c r="C90" s="728"/>
      <c r="D90" s="728"/>
      <c r="E90" s="728"/>
      <c r="F90" s="728"/>
      <c r="G90" s="728"/>
      <c r="H90" s="728"/>
      <c r="I90" s="728"/>
      <c r="J90" s="728"/>
      <c r="K90" s="728"/>
      <c r="L90" s="728"/>
      <c r="M90" s="728"/>
      <c r="N90" s="728"/>
      <c r="O90" s="728"/>
      <c r="P90" s="728"/>
      <c r="Q90" s="728"/>
      <c r="R90" s="728"/>
      <c r="S90" s="728"/>
      <c r="T90" s="728"/>
      <c r="U90" s="728"/>
      <c r="V90" s="728"/>
      <c r="W90" s="729"/>
      <c r="X90" s="256"/>
    </row>
    <row r="91" spans="1:24" s="257" customFormat="1" ht="31.5" customHeight="1">
      <c r="A91" s="693" t="s">
        <v>991</v>
      </c>
      <c r="B91" s="694"/>
      <c r="C91" s="694"/>
      <c r="D91" s="694"/>
      <c r="E91" s="695"/>
      <c r="F91" s="695"/>
      <c r="G91" s="695"/>
      <c r="H91" s="695"/>
      <c r="I91" s="695"/>
      <c r="J91" s="695"/>
      <c r="K91" s="695"/>
      <c r="L91" s="695"/>
      <c r="M91" s="695"/>
      <c r="N91" s="695"/>
      <c r="O91" s="695"/>
      <c r="P91" s="695"/>
      <c r="Q91" s="695"/>
      <c r="R91" s="695"/>
      <c r="S91" s="695"/>
      <c r="T91" s="695"/>
      <c r="U91" s="695"/>
      <c r="V91" s="696"/>
      <c r="W91" s="697"/>
      <c r="X91" s="256"/>
    </row>
    <row r="92" spans="1:24" s="257" customFormat="1" ht="29.25" customHeight="1">
      <c r="A92" s="341" t="s">
        <v>690</v>
      </c>
      <c r="B92" s="293">
        <v>404811000</v>
      </c>
      <c r="C92" s="275" t="s">
        <v>700</v>
      </c>
      <c r="D92" s="275" t="s">
        <v>819</v>
      </c>
      <c r="E92" s="278" t="s">
        <v>384</v>
      </c>
      <c r="F92" s="278" t="s">
        <v>384</v>
      </c>
      <c r="G92" s="278" t="s">
        <v>384</v>
      </c>
      <c r="H92" s="278" t="s">
        <v>384</v>
      </c>
      <c r="I92" s="278" t="s">
        <v>384</v>
      </c>
      <c r="J92" s="278" t="s">
        <v>384</v>
      </c>
      <c r="K92" s="278" t="s">
        <v>384</v>
      </c>
      <c r="L92" s="278" t="s">
        <v>384</v>
      </c>
      <c r="M92" s="278" t="s">
        <v>384</v>
      </c>
      <c r="N92" s="278" t="s">
        <v>384</v>
      </c>
      <c r="O92" s="278" t="s">
        <v>384</v>
      </c>
      <c r="P92" s="264">
        <v>0</v>
      </c>
      <c r="Q92" s="272">
        <v>0</v>
      </c>
      <c r="R92" s="278" t="s">
        <v>384</v>
      </c>
      <c r="S92" s="278" t="s">
        <v>384</v>
      </c>
      <c r="T92" s="278" t="s">
        <v>384</v>
      </c>
      <c r="U92" s="278" t="s">
        <v>384</v>
      </c>
      <c r="V92" s="271" t="s">
        <v>384</v>
      </c>
      <c r="W92" s="292" t="s">
        <v>384</v>
      </c>
      <c r="X92" s="256"/>
    </row>
    <row r="93" spans="1:24" s="257" customFormat="1" ht="29.25" customHeight="1">
      <c r="A93" s="288" t="s">
        <v>87</v>
      </c>
      <c r="B93" s="268">
        <f>SUM(B92)</f>
        <v>404811000</v>
      </c>
      <c r="C93" s="289" t="s">
        <v>700</v>
      </c>
      <c r="D93" s="289" t="s">
        <v>819</v>
      </c>
      <c r="E93" s="296" t="s">
        <v>384</v>
      </c>
      <c r="F93" s="296" t="s">
        <v>384</v>
      </c>
      <c r="G93" s="296" t="s">
        <v>384</v>
      </c>
      <c r="H93" s="296" t="s">
        <v>384</v>
      </c>
      <c r="I93" s="296" t="s">
        <v>384</v>
      </c>
      <c r="J93" s="296" t="s">
        <v>384</v>
      </c>
      <c r="K93" s="296" t="s">
        <v>384</v>
      </c>
      <c r="L93" s="296" t="s">
        <v>384</v>
      </c>
      <c r="M93" s="296" t="s">
        <v>384</v>
      </c>
      <c r="N93" s="296" t="s">
        <v>384</v>
      </c>
      <c r="O93" s="296" t="s">
        <v>384</v>
      </c>
      <c r="P93" s="284">
        <f>SUM(P92)</f>
        <v>0</v>
      </c>
      <c r="Q93" s="284">
        <f>Q92</f>
        <v>0</v>
      </c>
      <c r="R93" s="289" t="s">
        <v>384</v>
      </c>
      <c r="S93" s="289" t="s">
        <v>384</v>
      </c>
      <c r="T93" s="289" t="s">
        <v>384</v>
      </c>
      <c r="U93" s="289" t="s">
        <v>384</v>
      </c>
      <c r="V93" s="271" t="s">
        <v>384</v>
      </c>
      <c r="W93" s="292" t="s">
        <v>384</v>
      </c>
      <c r="X93" s="256"/>
    </row>
    <row r="94" spans="1:24" s="257" customFormat="1" ht="12.75" customHeight="1">
      <c r="A94" s="698" t="s">
        <v>992</v>
      </c>
      <c r="B94" s="699"/>
      <c r="C94" s="699"/>
      <c r="D94" s="699"/>
      <c r="E94" s="699"/>
      <c r="F94" s="699"/>
      <c r="G94" s="699"/>
      <c r="H94" s="699"/>
      <c r="I94" s="699"/>
      <c r="J94" s="699"/>
      <c r="K94" s="699"/>
      <c r="L94" s="699"/>
      <c r="M94" s="699"/>
      <c r="N94" s="699"/>
      <c r="O94" s="699"/>
      <c r="P94" s="699"/>
      <c r="Q94" s="699"/>
      <c r="R94" s="699"/>
      <c r="S94" s="699"/>
      <c r="T94" s="699"/>
      <c r="U94" s="699"/>
      <c r="V94" s="699"/>
      <c r="W94" s="700"/>
      <c r="X94" s="256"/>
    </row>
    <row r="95" spans="1:24" s="257" customFormat="1" ht="29.25" customHeight="1" thickBot="1">
      <c r="A95" s="678"/>
      <c r="B95" s="679"/>
      <c r="C95" s="679"/>
      <c r="D95" s="679"/>
      <c r="E95" s="679"/>
      <c r="F95" s="679"/>
      <c r="G95" s="679"/>
      <c r="H95" s="679"/>
      <c r="I95" s="679"/>
      <c r="J95" s="679"/>
      <c r="K95" s="679"/>
      <c r="L95" s="679"/>
      <c r="M95" s="679"/>
      <c r="N95" s="679"/>
      <c r="O95" s="679"/>
      <c r="P95" s="679"/>
      <c r="Q95" s="679"/>
      <c r="R95" s="679"/>
      <c r="S95" s="679"/>
      <c r="T95" s="679"/>
      <c r="U95" s="679"/>
      <c r="V95" s="679"/>
      <c r="W95" s="704"/>
      <c r="X95" s="256"/>
    </row>
    <row r="96" spans="1:24" s="257" customFormat="1" ht="31.5" customHeight="1">
      <c r="A96" s="693" t="s">
        <v>993</v>
      </c>
      <c r="B96" s="694"/>
      <c r="C96" s="694"/>
      <c r="D96" s="694"/>
      <c r="E96" s="695"/>
      <c r="F96" s="695"/>
      <c r="G96" s="695"/>
      <c r="H96" s="695"/>
      <c r="I96" s="695"/>
      <c r="J96" s="695"/>
      <c r="K96" s="695"/>
      <c r="L96" s="695"/>
      <c r="M96" s="695"/>
      <c r="N96" s="695"/>
      <c r="O96" s="695"/>
      <c r="P96" s="695"/>
      <c r="Q96" s="695"/>
      <c r="R96" s="695"/>
      <c r="S96" s="695"/>
      <c r="T96" s="695"/>
      <c r="U96" s="695"/>
      <c r="V96" s="696"/>
      <c r="W96" s="697"/>
      <c r="X96" s="256"/>
    </row>
    <row r="97" spans="1:24" s="257" customFormat="1" ht="29.25" customHeight="1">
      <c r="A97" s="341" t="s">
        <v>689</v>
      </c>
      <c r="B97" s="293">
        <v>323848800</v>
      </c>
      <c r="C97" s="275" t="s">
        <v>700</v>
      </c>
      <c r="D97" s="275" t="s">
        <v>819</v>
      </c>
      <c r="E97" s="278" t="s">
        <v>384</v>
      </c>
      <c r="F97" s="278" t="s">
        <v>384</v>
      </c>
      <c r="G97" s="278" t="s">
        <v>384</v>
      </c>
      <c r="H97" s="278" t="s">
        <v>384</v>
      </c>
      <c r="I97" s="278" t="s">
        <v>384</v>
      </c>
      <c r="J97" s="278" t="s">
        <v>384</v>
      </c>
      <c r="K97" s="278" t="s">
        <v>384</v>
      </c>
      <c r="L97" s="278" t="s">
        <v>384</v>
      </c>
      <c r="M97" s="278" t="s">
        <v>384</v>
      </c>
      <c r="N97" s="278" t="s">
        <v>384</v>
      </c>
      <c r="O97" s="278" t="s">
        <v>384</v>
      </c>
      <c r="P97" s="264">
        <v>0</v>
      </c>
      <c r="Q97" s="272">
        <v>0</v>
      </c>
      <c r="R97" s="278" t="s">
        <v>384</v>
      </c>
      <c r="S97" s="278" t="s">
        <v>384</v>
      </c>
      <c r="T97" s="278" t="s">
        <v>384</v>
      </c>
      <c r="U97" s="278" t="s">
        <v>384</v>
      </c>
      <c r="V97" s="271" t="s">
        <v>384</v>
      </c>
      <c r="W97" s="292" t="s">
        <v>384</v>
      </c>
      <c r="X97" s="256"/>
    </row>
    <row r="98" spans="1:24" s="257" customFormat="1" ht="29.25" customHeight="1">
      <c r="A98" s="288" t="s">
        <v>87</v>
      </c>
      <c r="B98" s="268">
        <f>SUM(B97)</f>
        <v>323848800</v>
      </c>
      <c r="C98" s="289" t="s">
        <v>700</v>
      </c>
      <c r="D98" s="289" t="s">
        <v>819</v>
      </c>
      <c r="E98" s="296" t="s">
        <v>384</v>
      </c>
      <c r="F98" s="296" t="s">
        <v>384</v>
      </c>
      <c r="G98" s="296" t="s">
        <v>384</v>
      </c>
      <c r="H98" s="296" t="s">
        <v>384</v>
      </c>
      <c r="I98" s="296" t="s">
        <v>384</v>
      </c>
      <c r="J98" s="296" t="s">
        <v>384</v>
      </c>
      <c r="K98" s="296" t="s">
        <v>384</v>
      </c>
      <c r="L98" s="296" t="s">
        <v>384</v>
      </c>
      <c r="M98" s="296" t="s">
        <v>384</v>
      </c>
      <c r="N98" s="296" t="s">
        <v>384</v>
      </c>
      <c r="O98" s="296" t="s">
        <v>384</v>
      </c>
      <c r="P98" s="284">
        <f>SUM(P97)</f>
        <v>0</v>
      </c>
      <c r="Q98" s="284">
        <f>Q97</f>
        <v>0</v>
      </c>
      <c r="R98" s="289" t="s">
        <v>384</v>
      </c>
      <c r="S98" s="289" t="s">
        <v>384</v>
      </c>
      <c r="T98" s="289" t="s">
        <v>384</v>
      </c>
      <c r="U98" s="289" t="s">
        <v>384</v>
      </c>
      <c r="V98" s="271" t="s">
        <v>384</v>
      </c>
      <c r="W98" s="292" t="s">
        <v>384</v>
      </c>
      <c r="X98" s="256"/>
    </row>
    <row r="99" spans="1:24" s="257" customFormat="1" ht="12.75" customHeight="1">
      <c r="A99" s="698" t="s">
        <v>994</v>
      </c>
      <c r="B99" s="699"/>
      <c r="C99" s="699"/>
      <c r="D99" s="699"/>
      <c r="E99" s="699"/>
      <c r="F99" s="699"/>
      <c r="G99" s="699"/>
      <c r="H99" s="699"/>
      <c r="I99" s="699"/>
      <c r="J99" s="699"/>
      <c r="K99" s="699"/>
      <c r="L99" s="699"/>
      <c r="M99" s="699"/>
      <c r="N99" s="699"/>
      <c r="O99" s="699"/>
      <c r="P99" s="699"/>
      <c r="Q99" s="699"/>
      <c r="R99" s="699"/>
      <c r="S99" s="699"/>
      <c r="T99" s="699"/>
      <c r="U99" s="699"/>
      <c r="V99" s="699"/>
      <c r="W99" s="700"/>
      <c r="X99" s="256"/>
    </row>
    <row r="100" spans="1:24" s="257" customFormat="1" ht="29.25" customHeight="1" thickBot="1">
      <c r="A100" s="678"/>
      <c r="B100" s="679"/>
      <c r="C100" s="679"/>
      <c r="D100" s="679"/>
      <c r="E100" s="679"/>
      <c r="F100" s="679"/>
      <c r="G100" s="679"/>
      <c r="H100" s="679"/>
      <c r="I100" s="679"/>
      <c r="J100" s="679"/>
      <c r="K100" s="679"/>
      <c r="L100" s="679"/>
      <c r="M100" s="679"/>
      <c r="N100" s="679"/>
      <c r="O100" s="679"/>
      <c r="P100" s="679"/>
      <c r="Q100" s="679"/>
      <c r="R100" s="679"/>
      <c r="S100" s="679"/>
      <c r="T100" s="679"/>
      <c r="U100" s="679"/>
      <c r="V100" s="679"/>
      <c r="W100" s="704"/>
      <c r="X100" s="256"/>
    </row>
    <row r="101" spans="1:24" s="257" customFormat="1" ht="30.75" customHeight="1">
      <c r="A101" s="693" t="s">
        <v>613</v>
      </c>
      <c r="B101" s="694"/>
      <c r="C101" s="694"/>
      <c r="D101" s="694"/>
      <c r="E101" s="695"/>
      <c r="F101" s="695"/>
      <c r="G101" s="695"/>
      <c r="H101" s="695"/>
      <c r="I101" s="695"/>
      <c r="J101" s="695"/>
      <c r="K101" s="695"/>
      <c r="L101" s="695"/>
      <c r="M101" s="695"/>
      <c r="N101" s="695"/>
      <c r="O101" s="695"/>
      <c r="P101" s="695"/>
      <c r="Q101" s="695"/>
      <c r="R101" s="695"/>
      <c r="S101" s="695"/>
      <c r="T101" s="695"/>
      <c r="U101" s="695"/>
      <c r="V101" s="696"/>
      <c r="W101" s="697"/>
      <c r="X101" s="256"/>
    </row>
    <row r="102" spans="1:24" s="257" customFormat="1" ht="32.25" customHeight="1">
      <c r="A102" s="341" t="s">
        <v>691</v>
      </c>
      <c r="B102" s="293">
        <f>298634624.62+202105457.53</f>
        <v>500740082.15</v>
      </c>
      <c r="C102" s="275" t="s">
        <v>731</v>
      </c>
      <c r="D102" s="275" t="s">
        <v>819</v>
      </c>
      <c r="E102" s="278">
        <v>0</v>
      </c>
      <c r="F102" s="278">
        <v>305</v>
      </c>
      <c r="G102" s="278" t="s">
        <v>384</v>
      </c>
      <c r="H102" s="297">
        <v>503620259.53</v>
      </c>
      <c r="I102" s="297">
        <v>482722977.15999997</v>
      </c>
      <c r="J102" s="278">
        <v>26</v>
      </c>
      <c r="K102" s="278">
        <v>88</v>
      </c>
      <c r="L102" s="278" t="s">
        <v>384</v>
      </c>
      <c r="M102" s="347">
        <v>150457487.18</v>
      </c>
      <c r="N102" s="347">
        <v>147021886.63</v>
      </c>
      <c r="O102" s="347">
        <v>127888863.83000001</v>
      </c>
      <c r="P102" s="264">
        <v>0.1928</v>
      </c>
      <c r="Q102" s="272">
        <f>O102/B102</f>
        <v>0.2553996941504876</v>
      </c>
      <c r="R102" s="278" t="s">
        <v>384</v>
      </c>
      <c r="S102" s="347">
        <v>30301266.72</v>
      </c>
      <c r="T102" s="347">
        <v>30301266.72</v>
      </c>
      <c r="U102" s="347">
        <v>25756076.9</v>
      </c>
      <c r="V102" s="265">
        <v>0.0397</v>
      </c>
      <c r="W102" s="349">
        <f>U102/B102</f>
        <v>0.05143602003940359</v>
      </c>
      <c r="X102" s="256"/>
    </row>
    <row r="103" spans="1:24" s="257" customFormat="1" ht="29.25" customHeight="1">
      <c r="A103" s="288" t="s">
        <v>87</v>
      </c>
      <c r="B103" s="268">
        <f>B102</f>
        <v>500740082.15</v>
      </c>
      <c r="C103" s="289" t="s">
        <v>731</v>
      </c>
      <c r="D103" s="289" t="s">
        <v>819</v>
      </c>
      <c r="E103" s="283">
        <f>SUM(E102:E102)</f>
        <v>0</v>
      </c>
      <c r="F103" s="283">
        <f>SUM(F102:F102)</f>
        <v>305</v>
      </c>
      <c r="G103" s="296" t="s">
        <v>384</v>
      </c>
      <c r="H103" s="296">
        <f>SUM(H102:H102)</f>
        <v>503620259.53</v>
      </c>
      <c r="I103" s="296">
        <f>SUM(I102:I102)</f>
        <v>482722977.15999997</v>
      </c>
      <c r="J103" s="289">
        <f>SUM(J102:J102)</f>
        <v>26</v>
      </c>
      <c r="K103" s="289">
        <f>SUM(K102:K102)</f>
        <v>88</v>
      </c>
      <c r="L103" s="289" t="s">
        <v>384</v>
      </c>
      <c r="M103" s="348">
        <f>SUM(M102:M102)</f>
        <v>150457487.18</v>
      </c>
      <c r="N103" s="348">
        <f>SUM(N102:N102)</f>
        <v>147021886.63</v>
      </c>
      <c r="O103" s="348">
        <f>SUM(O102:O102)</f>
        <v>127888863.83000001</v>
      </c>
      <c r="P103" s="284">
        <f>P102</f>
        <v>0.1928</v>
      </c>
      <c r="Q103" s="284">
        <f>+O103/B103*100%</f>
        <v>0.2553996941504876</v>
      </c>
      <c r="R103" s="289" t="s">
        <v>384</v>
      </c>
      <c r="S103" s="348">
        <f>S102</f>
        <v>30301266.72</v>
      </c>
      <c r="T103" s="348">
        <f>T102</f>
        <v>30301266.72</v>
      </c>
      <c r="U103" s="348">
        <f>U102</f>
        <v>25756076.9</v>
      </c>
      <c r="V103" s="285">
        <f>V102</f>
        <v>0.0397</v>
      </c>
      <c r="W103" s="285">
        <f>W102</f>
        <v>0.05143602003940359</v>
      </c>
      <c r="X103" s="256"/>
    </row>
    <row r="104" spans="1:24" s="257" customFormat="1" ht="12.75">
      <c r="A104" s="720" t="s">
        <v>995</v>
      </c>
      <c r="B104" s="721"/>
      <c r="C104" s="721"/>
      <c r="D104" s="721"/>
      <c r="E104" s="722"/>
      <c r="F104" s="722"/>
      <c r="G104" s="722"/>
      <c r="H104" s="722"/>
      <c r="I104" s="722"/>
      <c r="J104" s="722"/>
      <c r="K104" s="722"/>
      <c r="L104" s="722"/>
      <c r="M104" s="722"/>
      <c r="N104" s="722"/>
      <c r="O104" s="722"/>
      <c r="P104" s="722"/>
      <c r="Q104" s="722"/>
      <c r="R104" s="722"/>
      <c r="S104" s="722"/>
      <c r="T104" s="722"/>
      <c r="U104" s="722"/>
      <c r="V104" s="722"/>
      <c r="W104" s="723"/>
      <c r="X104" s="256"/>
    </row>
    <row r="105" spans="1:24" s="257" customFormat="1" ht="21.75" customHeight="1" thickBot="1">
      <c r="A105" s="724" t="s">
        <v>1294</v>
      </c>
      <c r="B105" s="718"/>
      <c r="C105" s="718"/>
      <c r="D105" s="718"/>
      <c r="E105" s="718"/>
      <c r="F105" s="718"/>
      <c r="G105" s="718"/>
      <c r="H105" s="718"/>
      <c r="I105" s="718"/>
      <c r="J105" s="718"/>
      <c r="K105" s="718"/>
      <c r="L105" s="718"/>
      <c r="M105" s="718"/>
      <c r="N105" s="718"/>
      <c r="O105" s="718"/>
      <c r="P105" s="718"/>
      <c r="Q105" s="718"/>
      <c r="R105" s="718"/>
      <c r="S105" s="718"/>
      <c r="T105" s="718"/>
      <c r="U105" s="718"/>
      <c r="V105" s="718"/>
      <c r="W105" s="719"/>
      <c r="X105" s="256"/>
    </row>
    <row r="106" spans="1:24" s="274" customFormat="1" ht="25.5" customHeight="1">
      <c r="A106" s="709" t="s">
        <v>621</v>
      </c>
      <c r="B106" s="710"/>
      <c r="C106" s="710"/>
      <c r="D106" s="710"/>
      <c r="E106" s="711"/>
      <c r="F106" s="711"/>
      <c r="G106" s="711"/>
      <c r="H106" s="711"/>
      <c r="I106" s="711"/>
      <c r="J106" s="711"/>
      <c r="K106" s="711"/>
      <c r="L106" s="711"/>
      <c r="M106" s="711"/>
      <c r="N106" s="711"/>
      <c r="O106" s="711"/>
      <c r="P106" s="711"/>
      <c r="Q106" s="711"/>
      <c r="R106" s="711"/>
      <c r="S106" s="711"/>
      <c r="T106" s="711"/>
      <c r="U106" s="711"/>
      <c r="V106" s="712"/>
      <c r="W106" s="713"/>
      <c r="X106" s="273"/>
    </row>
    <row r="107" spans="1:24" s="257" customFormat="1" ht="38.25" customHeight="1">
      <c r="A107" s="341" t="s">
        <v>691</v>
      </c>
      <c r="B107" s="293">
        <v>200544626.9</v>
      </c>
      <c r="C107" s="275" t="s">
        <v>731</v>
      </c>
      <c r="D107" s="275" t="s">
        <v>819</v>
      </c>
      <c r="E107" s="278">
        <v>3</v>
      </c>
      <c r="F107" s="278">
        <v>106</v>
      </c>
      <c r="G107" s="278" t="s">
        <v>384</v>
      </c>
      <c r="H107" s="350">
        <v>1482113440.41</v>
      </c>
      <c r="I107" s="350">
        <v>1451747428.32</v>
      </c>
      <c r="J107" s="278">
        <v>5</v>
      </c>
      <c r="K107" s="278">
        <v>5</v>
      </c>
      <c r="L107" s="278" t="s">
        <v>384</v>
      </c>
      <c r="M107" s="350">
        <v>99055893.67</v>
      </c>
      <c r="N107" s="350">
        <v>96951308.68</v>
      </c>
      <c r="O107" s="350">
        <v>84197509.6</v>
      </c>
      <c r="P107" s="264">
        <v>0</v>
      </c>
      <c r="Q107" s="272">
        <f>O107/B107</f>
        <v>0.41984425562288646</v>
      </c>
      <c r="R107" s="278" t="s">
        <v>384</v>
      </c>
      <c r="S107" s="278" t="s">
        <v>384</v>
      </c>
      <c r="T107" s="278" t="s">
        <v>384</v>
      </c>
      <c r="U107" s="278" t="s">
        <v>384</v>
      </c>
      <c r="V107" s="271" t="s">
        <v>384</v>
      </c>
      <c r="W107" s="292" t="s">
        <v>384</v>
      </c>
      <c r="X107" s="256"/>
    </row>
    <row r="108" spans="1:24" s="257" customFormat="1" ht="29.25" customHeight="1">
      <c r="A108" s="288" t="s">
        <v>87</v>
      </c>
      <c r="B108" s="268">
        <f>B107</f>
        <v>200544626.9</v>
      </c>
      <c r="C108" s="298" t="str">
        <f>C107</f>
        <v>EFS</v>
      </c>
      <c r="D108" s="298" t="str">
        <f>D107</f>
        <v>słabiej rozwinięty</v>
      </c>
      <c r="E108" s="283">
        <f>E107</f>
        <v>3</v>
      </c>
      <c r="F108" s="283">
        <f>F107</f>
        <v>106</v>
      </c>
      <c r="G108" s="283" t="s">
        <v>384</v>
      </c>
      <c r="H108" s="344">
        <f>H107</f>
        <v>1482113440.41</v>
      </c>
      <c r="I108" s="344">
        <f>I107</f>
        <v>1451747428.32</v>
      </c>
      <c r="J108" s="283">
        <f>J107</f>
        <v>5</v>
      </c>
      <c r="K108" s="283">
        <f>K107</f>
        <v>5</v>
      </c>
      <c r="L108" s="283" t="s">
        <v>384</v>
      </c>
      <c r="M108" s="296">
        <f>M107</f>
        <v>99055893.67</v>
      </c>
      <c r="N108" s="296">
        <f>N107</f>
        <v>96951308.68</v>
      </c>
      <c r="O108" s="296">
        <f>O107</f>
        <v>84197509.6</v>
      </c>
      <c r="P108" s="299">
        <v>0</v>
      </c>
      <c r="Q108" s="299">
        <f>Q107</f>
        <v>0.41984425562288646</v>
      </c>
      <c r="R108" s="283" t="s">
        <v>384</v>
      </c>
      <c r="S108" s="283" t="s">
        <v>384</v>
      </c>
      <c r="T108" s="283" t="s">
        <v>384</v>
      </c>
      <c r="U108" s="283" t="s">
        <v>384</v>
      </c>
      <c r="V108" s="283" t="str">
        <f>V107</f>
        <v>-</v>
      </c>
      <c r="W108" s="283" t="str">
        <f>W107</f>
        <v>-</v>
      </c>
      <c r="X108" s="256"/>
    </row>
    <row r="109" spans="1:24" s="257" customFormat="1" ht="12.75">
      <c r="A109" s="674" t="s">
        <v>996</v>
      </c>
      <c r="B109" s="675"/>
      <c r="C109" s="675"/>
      <c r="D109" s="675"/>
      <c r="E109" s="676"/>
      <c r="F109" s="676"/>
      <c r="G109" s="676"/>
      <c r="H109" s="676"/>
      <c r="I109" s="676"/>
      <c r="J109" s="676"/>
      <c r="K109" s="676"/>
      <c r="L109" s="676"/>
      <c r="M109" s="676"/>
      <c r="N109" s="676"/>
      <c r="O109" s="676"/>
      <c r="P109" s="676"/>
      <c r="Q109" s="676"/>
      <c r="R109" s="676"/>
      <c r="S109" s="676"/>
      <c r="T109" s="676"/>
      <c r="U109" s="676"/>
      <c r="V109" s="676"/>
      <c r="W109" s="677"/>
      <c r="X109" s="256"/>
    </row>
    <row r="110" spans="1:24" s="257" customFormat="1" ht="31.5" customHeight="1" thickBot="1">
      <c r="A110" s="717" t="s">
        <v>1069</v>
      </c>
      <c r="B110" s="725"/>
      <c r="C110" s="725"/>
      <c r="D110" s="725"/>
      <c r="E110" s="725"/>
      <c r="F110" s="725"/>
      <c r="G110" s="725"/>
      <c r="H110" s="725"/>
      <c r="I110" s="725"/>
      <c r="J110" s="725"/>
      <c r="K110" s="725"/>
      <c r="L110" s="725"/>
      <c r="M110" s="725"/>
      <c r="N110" s="725"/>
      <c r="O110" s="725"/>
      <c r="P110" s="725"/>
      <c r="Q110" s="725"/>
      <c r="R110" s="725"/>
      <c r="S110" s="725"/>
      <c r="T110" s="725"/>
      <c r="U110" s="725"/>
      <c r="V110" s="725"/>
      <c r="W110" s="726"/>
      <c r="X110" s="256"/>
    </row>
    <row r="111" spans="1:24" s="274" customFormat="1" ht="27" customHeight="1">
      <c r="A111" s="709" t="s">
        <v>623</v>
      </c>
      <c r="B111" s="710"/>
      <c r="C111" s="710"/>
      <c r="D111" s="710"/>
      <c r="E111" s="711"/>
      <c r="F111" s="711"/>
      <c r="G111" s="711"/>
      <c r="H111" s="711"/>
      <c r="I111" s="711"/>
      <c r="J111" s="711"/>
      <c r="K111" s="711"/>
      <c r="L111" s="711"/>
      <c r="M111" s="711"/>
      <c r="N111" s="711"/>
      <c r="O111" s="711"/>
      <c r="P111" s="711"/>
      <c r="Q111" s="711"/>
      <c r="R111" s="711"/>
      <c r="S111" s="711"/>
      <c r="T111" s="711"/>
      <c r="U111" s="711"/>
      <c r="V111" s="712"/>
      <c r="W111" s="713"/>
      <c r="X111" s="273"/>
    </row>
    <row r="112" spans="1:24" s="257" customFormat="1" ht="42.75" customHeight="1">
      <c r="A112" s="341" t="s">
        <v>691</v>
      </c>
      <c r="B112" s="293">
        <v>100272313.45</v>
      </c>
      <c r="C112" s="275" t="s">
        <v>731</v>
      </c>
      <c r="D112" s="275" t="s">
        <v>819</v>
      </c>
      <c r="E112" s="278">
        <v>86</v>
      </c>
      <c r="F112" s="278">
        <v>86</v>
      </c>
      <c r="G112" s="278" t="s">
        <v>384</v>
      </c>
      <c r="H112" s="350">
        <v>110416532.05</v>
      </c>
      <c r="I112" s="350">
        <v>92809447.38</v>
      </c>
      <c r="J112" s="278" t="s">
        <v>384</v>
      </c>
      <c r="K112" s="278" t="s">
        <v>384</v>
      </c>
      <c r="L112" s="278" t="s">
        <v>384</v>
      </c>
      <c r="M112" s="278" t="s">
        <v>384</v>
      </c>
      <c r="N112" s="278" t="s">
        <v>384</v>
      </c>
      <c r="O112" s="278" t="s">
        <v>384</v>
      </c>
      <c r="P112" s="264">
        <v>0</v>
      </c>
      <c r="Q112" s="272">
        <v>0</v>
      </c>
      <c r="R112" s="278" t="s">
        <v>384</v>
      </c>
      <c r="S112" s="278" t="s">
        <v>384</v>
      </c>
      <c r="T112" s="278" t="s">
        <v>384</v>
      </c>
      <c r="U112" s="278" t="s">
        <v>384</v>
      </c>
      <c r="V112" s="271" t="s">
        <v>384</v>
      </c>
      <c r="W112" s="292" t="s">
        <v>384</v>
      </c>
      <c r="X112" s="256"/>
    </row>
    <row r="113" spans="1:24" s="257" customFormat="1" ht="29.25" customHeight="1">
      <c r="A113" s="288" t="s">
        <v>87</v>
      </c>
      <c r="B113" s="268">
        <f>B112</f>
        <v>100272313.45</v>
      </c>
      <c r="C113" s="289" t="s">
        <v>731</v>
      </c>
      <c r="D113" s="289" t="s">
        <v>819</v>
      </c>
      <c r="E113" s="283">
        <f>E112</f>
        <v>86</v>
      </c>
      <c r="F113" s="283">
        <f>F112</f>
        <v>86</v>
      </c>
      <c r="G113" s="283" t="s">
        <v>384</v>
      </c>
      <c r="H113" s="296">
        <f>H112</f>
        <v>110416532.05</v>
      </c>
      <c r="I113" s="296">
        <f>I112</f>
        <v>92809447.38</v>
      </c>
      <c r="J113" s="283" t="s">
        <v>384</v>
      </c>
      <c r="K113" s="283" t="s">
        <v>384</v>
      </c>
      <c r="L113" s="283" t="s">
        <v>384</v>
      </c>
      <c r="M113" s="283" t="s">
        <v>384</v>
      </c>
      <c r="N113" s="283" t="s">
        <v>384</v>
      </c>
      <c r="O113" s="283" t="s">
        <v>384</v>
      </c>
      <c r="P113" s="284">
        <v>0</v>
      </c>
      <c r="Q113" s="284">
        <v>0</v>
      </c>
      <c r="R113" s="289" t="s">
        <v>384</v>
      </c>
      <c r="S113" s="289" t="s">
        <v>384</v>
      </c>
      <c r="T113" s="289" t="s">
        <v>384</v>
      </c>
      <c r="U113" s="289" t="s">
        <v>384</v>
      </c>
      <c r="V113" s="271" t="s">
        <v>384</v>
      </c>
      <c r="W113" s="292" t="s">
        <v>384</v>
      </c>
      <c r="X113" s="256"/>
    </row>
    <row r="114" spans="1:24" s="257" customFormat="1" ht="12.75">
      <c r="A114" s="674" t="s">
        <v>997</v>
      </c>
      <c r="B114" s="675"/>
      <c r="C114" s="675"/>
      <c r="D114" s="675"/>
      <c r="E114" s="676"/>
      <c r="F114" s="676"/>
      <c r="G114" s="676"/>
      <c r="H114" s="676"/>
      <c r="I114" s="676"/>
      <c r="J114" s="676"/>
      <c r="K114" s="676"/>
      <c r="L114" s="676"/>
      <c r="M114" s="676"/>
      <c r="N114" s="676"/>
      <c r="O114" s="676"/>
      <c r="P114" s="676"/>
      <c r="Q114" s="676"/>
      <c r="R114" s="676"/>
      <c r="S114" s="676"/>
      <c r="T114" s="676"/>
      <c r="U114" s="676"/>
      <c r="V114" s="676"/>
      <c r="W114" s="677"/>
      <c r="X114" s="256"/>
    </row>
    <row r="115" spans="1:24" s="257" customFormat="1" ht="33.75" customHeight="1" thickBot="1">
      <c r="A115" s="714" t="s">
        <v>1069</v>
      </c>
      <c r="B115" s="715"/>
      <c r="C115" s="715"/>
      <c r="D115" s="715"/>
      <c r="E115" s="715"/>
      <c r="F115" s="715"/>
      <c r="G115" s="715"/>
      <c r="H115" s="715"/>
      <c r="I115" s="715"/>
      <c r="J115" s="715"/>
      <c r="K115" s="715"/>
      <c r="L115" s="715"/>
      <c r="M115" s="715"/>
      <c r="N115" s="715"/>
      <c r="O115" s="715"/>
      <c r="P115" s="715"/>
      <c r="Q115" s="715"/>
      <c r="R115" s="715"/>
      <c r="S115" s="715"/>
      <c r="T115" s="715"/>
      <c r="U115" s="715"/>
      <c r="V115" s="715"/>
      <c r="W115" s="716"/>
      <c r="X115" s="256"/>
    </row>
    <row r="116" spans="1:24" s="274" customFormat="1" ht="25.5" customHeight="1">
      <c r="A116" s="709" t="s">
        <v>627</v>
      </c>
      <c r="B116" s="710"/>
      <c r="C116" s="710"/>
      <c r="D116" s="710"/>
      <c r="E116" s="711"/>
      <c r="F116" s="711"/>
      <c r="G116" s="711"/>
      <c r="H116" s="711"/>
      <c r="I116" s="711"/>
      <c r="J116" s="711"/>
      <c r="K116" s="711"/>
      <c r="L116" s="711"/>
      <c r="M116" s="711"/>
      <c r="N116" s="711"/>
      <c r="O116" s="711"/>
      <c r="P116" s="711"/>
      <c r="Q116" s="711"/>
      <c r="R116" s="711"/>
      <c r="S116" s="711"/>
      <c r="T116" s="711"/>
      <c r="U116" s="711"/>
      <c r="V116" s="712"/>
      <c r="W116" s="713"/>
      <c r="X116" s="273"/>
    </row>
    <row r="117" spans="1:24" s="257" customFormat="1" ht="38.25" customHeight="1">
      <c r="A117" s="341" t="s">
        <v>691</v>
      </c>
      <c r="B117" s="293">
        <v>180490160.76</v>
      </c>
      <c r="C117" s="275" t="s">
        <v>731</v>
      </c>
      <c r="D117" s="275" t="s">
        <v>819</v>
      </c>
      <c r="E117" s="278">
        <v>0</v>
      </c>
      <c r="F117" s="278">
        <v>66</v>
      </c>
      <c r="G117" s="278" t="s">
        <v>384</v>
      </c>
      <c r="H117" s="350">
        <v>150741254.57</v>
      </c>
      <c r="I117" s="350">
        <v>143505434.45</v>
      </c>
      <c r="J117" s="278">
        <v>0</v>
      </c>
      <c r="K117" s="278">
        <v>7</v>
      </c>
      <c r="L117" s="278" t="s">
        <v>384</v>
      </c>
      <c r="M117" s="347">
        <v>20187305.4</v>
      </c>
      <c r="N117" s="347">
        <v>19169168.18</v>
      </c>
      <c r="O117" s="347">
        <v>17159209.58</v>
      </c>
      <c r="P117" s="264">
        <v>0.0925</v>
      </c>
      <c r="Q117" s="272">
        <f>O117/B117</f>
        <v>0.09507005538554987</v>
      </c>
      <c r="R117" s="278" t="s">
        <v>384</v>
      </c>
      <c r="S117" s="278" t="s">
        <v>384</v>
      </c>
      <c r="T117" s="278" t="s">
        <v>384</v>
      </c>
      <c r="U117" s="278" t="s">
        <v>384</v>
      </c>
      <c r="V117" s="271" t="s">
        <v>384</v>
      </c>
      <c r="W117" s="292" t="s">
        <v>384</v>
      </c>
      <c r="X117" s="256"/>
    </row>
    <row r="118" spans="1:24" s="257" customFormat="1" ht="29.25" customHeight="1">
      <c r="A118" s="288" t="s">
        <v>87</v>
      </c>
      <c r="B118" s="268">
        <f>B117</f>
        <v>180490160.76</v>
      </c>
      <c r="C118" s="289" t="s">
        <v>731</v>
      </c>
      <c r="D118" s="289" t="s">
        <v>819</v>
      </c>
      <c r="E118" s="283">
        <f>SUM(E117:E117)</f>
        <v>0</v>
      </c>
      <c r="F118" s="283">
        <f>SUM(F117:F117)</f>
        <v>66</v>
      </c>
      <c r="G118" s="296" t="s">
        <v>384</v>
      </c>
      <c r="H118" s="344">
        <f>SUM(H117:H117)</f>
        <v>150741254.57</v>
      </c>
      <c r="I118" s="344">
        <f>SUM(I117:I117)</f>
        <v>143505434.45</v>
      </c>
      <c r="J118" s="289">
        <f>J117</f>
        <v>0</v>
      </c>
      <c r="K118" s="289">
        <f>K117</f>
        <v>7</v>
      </c>
      <c r="L118" s="271" t="s">
        <v>384</v>
      </c>
      <c r="M118" s="348">
        <f>M117</f>
        <v>20187305.4</v>
      </c>
      <c r="N118" s="348">
        <f>N117</f>
        <v>19169168.18</v>
      </c>
      <c r="O118" s="348">
        <f>O117</f>
        <v>17159209.58</v>
      </c>
      <c r="P118" s="284">
        <f>P117</f>
        <v>0.0925</v>
      </c>
      <c r="Q118" s="284">
        <f>Q117</f>
        <v>0.09507005538554987</v>
      </c>
      <c r="R118" s="289" t="s">
        <v>384</v>
      </c>
      <c r="S118" s="289" t="s">
        <v>384</v>
      </c>
      <c r="T118" s="289" t="s">
        <v>384</v>
      </c>
      <c r="U118" s="289" t="s">
        <v>384</v>
      </c>
      <c r="V118" s="271" t="s">
        <v>384</v>
      </c>
      <c r="W118" s="292" t="s">
        <v>384</v>
      </c>
      <c r="X118" s="256"/>
    </row>
    <row r="119" spans="1:24" s="257" customFormat="1" ht="12.75">
      <c r="A119" s="674" t="s">
        <v>998</v>
      </c>
      <c r="B119" s="675"/>
      <c r="C119" s="675"/>
      <c r="D119" s="675"/>
      <c r="E119" s="676"/>
      <c r="F119" s="676"/>
      <c r="G119" s="676"/>
      <c r="H119" s="676"/>
      <c r="I119" s="676"/>
      <c r="J119" s="676"/>
      <c r="K119" s="676"/>
      <c r="L119" s="676"/>
      <c r="M119" s="676"/>
      <c r="N119" s="676"/>
      <c r="O119" s="676"/>
      <c r="P119" s="676"/>
      <c r="Q119" s="676"/>
      <c r="R119" s="676"/>
      <c r="S119" s="676"/>
      <c r="T119" s="676"/>
      <c r="U119" s="676"/>
      <c r="V119" s="676"/>
      <c r="W119" s="677"/>
      <c r="X119" s="256"/>
    </row>
    <row r="120" spans="1:24" s="257" customFormat="1" ht="79.5" customHeight="1" thickBot="1">
      <c r="A120" s="717" t="s">
        <v>1065</v>
      </c>
      <c r="B120" s="718"/>
      <c r="C120" s="718"/>
      <c r="D120" s="718"/>
      <c r="E120" s="718"/>
      <c r="F120" s="718"/>
      <c r="G120" s="718"/>
      <c r="H120" s="718"/>
      <c r="I120" s="718"/>
      <c r="J120" s="718"/>
      <c r="K120" s="718"/>
      <c r="L120" s="718"/>
      <c r="M120" s="718"/>
      <c r="N120" s="718"/>
      <c r="O120" s="718"/>
      <c r="P120" s="718"/>
      <c r="Q120" s="718"/>
      <c r="R120" s="718"/>
      <c r="S120" s="718"/>
      <c r="T120" s="718"/>
      <c r="U120" s="718"/>
      <c r="V120" s="718"/>
      <c r="W120" s="719"/>
      <c r="X120" s="256"/>
    </row>
    <row r="121" spans="1:24" s="274" customFormat="1" ht="26.25" customHeight="1">
      <c r="A121" s="709" t="s">
        <v>639</v>
      </c>
      <c r="B121" s="710"/>
      <c r="C121" s="710"/>
      <c r="D121" s="710"/>
      <c r="E121" s="711"/>
      <c r="F121" s="711"/>
      <c r="G121" s="711"/>
      <c r="H121" s="711"/>
      <c r="I121" s="711"/>
      <c r="J121" s="711"/>
      <c r="K121" s="711"/>
      <c r="L121" s="711"/>
      <c r="M121" s="711"/>
      <c r="N121" s="711"/>
      <c r="O121" s="711"/>
      <c r="P121" s="711"/>
      <c r="Q121" s="711"/>
      <c r="R121" s="711"/>
      <c r="S121" s="711"/>
      <c r="T121" s="711"/>
      <c r="U121" s="711"/>
      <c r="V121" s="712"/>
      <c r="W121" s="713"/>
      <c r="X121" s="273"/>
    </row>
    <row r="122" spans="1:24" s="257" customFormat="1" ht="39.75" customHeight="1">
      <c r="A122" s="341" t="s">
        <v>691</v>
      </c>
      <c r="B122" s="293">
        <v>104283210.98</v>
      </c>
      <c r="C122" s="275" t="s">
        <v>731</v>
      </c>
      <c r="D122" s="275" t="s">
        <v>819</v>
      </c>
      <c r="E122" s="278" t="s">
        <v>384</v>
      </c>
      <c r="F122" s="278" t="s">
        <v>384</v>
      </c>
      <c r="G122" s="278" t="s">
        <v>384</v>
      </c>
      <c r="H122" s="278" t="s">
        <v>384</v>
      </c>
      <c r="I122" s="278" t="s">
        <v>384</v>
      </c>
      <c r="J122" s="278" t="s">
        <v>384</v>
      </c>
      <c r="K122" s="278" t="s">
        <v>384</v>
      </c>
      <c r="L122" s="278" t="s">
        <v>384</v>
      </c>
      <c r="M122" s="278" t="s">
        <v>384</v>
      </c>
      <c r="N122" s="278" t="s">
        <v>384</v>
      </c>
      <c r="O122" s="278" t="s">
        <v>384</v>
      </c>
      <c r="P122" s="264">
        <v>0</v>
      </c>
      <c r="Q122" s="272">
        <v>0</v>
      </c>
      <c r="R122" s="278" t="s">
        <v>384</v>
      </c>
      <c r="S122" s="278" t="s">
        <v>384</v>
      </c>
      <c r="T122" s="278" t="s">
        <v>384</v>
      </c>
      <c r="U122" s="278" t="s">
        <v>384</v>
      </c>
      <c r="V122" s="271" t="s">
        <v>384</v>
      </c>
      <c r="W122" s="271" t="s">
        <v>384</v>
      </c>
      <c r="X122" s="256"/>
    </row>
    <row r="123" spans="1:24" s="257" customFormat="1" ht="29.25" customHeight="1">
      <c r="A123" s="288" t="s">
        <v>87</v>
      </c>
      <c r="B123" s="268">
        <f>B122</f>
        <v>104283210.98</v>
      </c>
      <c r="C123" s="289" t="s">
        <v>731</v>
      </c>
      <c r="D123" s="289" t="s">
        <v>819</v>
      </c>
      <c r="E123" s="283" t="s">
        <v>384</v>
      </c>
      <c r="F123" s="283" t="s">
        <v>384</v>
      </c>
      <c r="G123" s="283" t="s">
        <v>384</v>
      </c>
      <c r="H123" s="283" t="s">
        <v>384</v>
      </c>
      <c r="I123" s="283" t="s">
        <v>384</v>
      </c>
      <c r="J123" s="283" t="s">
        <v>384</v>
      </c>
      <c r="K123" s="283" t="s">
        <v>384</v>
      </c>
      <c r="L123" s="283" t="s">
        <v>384</v>
      </c>
      <c r="M123" s="283" t="s">
        <v>384</v>
      </c>
      <c r="N123" s="283" t="s">
        <v>384</v>
      </c>
      <c r="O123" s="283" t="s">
        <v>384</v>
      </c>
      <c r="P123" s="284">
        <v>0</v>
      </c>
      <c r="Q123" s="284">
        <v>0</v>
      </c>
      <c r="R123" s="289" t="s">
        <v>384</v>
      </c>
      <c r="S123" s="289" t="s">
        <v>384</v>
      </c>
      <c r="T123" s="289" t="s">
        <v>384</v>
      </c>
      <c r="U123" s="289" t="s">
        <v>384</v>
      </c>
      <c r="V123" s="271" t="s">
        <v>384</v>
      </c>
      <c r="W123" s="271" t="s">
        <v>384</v>
      </c>
      <c r="X123" s="256"/>
    </row>
    <row r="124" spans="1:24" s="257" customFormat="1" ht="12.75">
      <c r="A124" s="674" t="s">
        <v>999</v>
      </c>
      <c r="B124" s="675"/>
      <c r="C124" s="675"/>
      <c r="D124" s="675"/>
      <c r="E124" s="676"/>
      <c r="F124" s="676"/>
      <c r="G124" s="676"/>
      <c r="H124" s="676"/>
      <c r="I124" s="676"/>
      <c r="J124" s="676"/>
      <c r="K124" s="676"/>
      <c r="L124" s="676"/>
      <c r="M124" s="676"/>
      <c r="N124" s="676"/>
      <c r="O124" s="676"/>
      <c r="P124" s="676"/>
      <c r="Q124" s="676"/>
      <c r="R124" s="676"/>
      <c r="S124" s="676"/>
      <c r="T124" s="676"/>
      <c r="U124" s="676"/>
      <c r="V124" s="676"/>
      <c r="W124" s="677"/>
      <c r="X124" s="256"/>
    </row>
    <row r="125" spans="1:24" s="257" customFormat="1" ht="21.75" customHeight="1" thickBot="1">
      <c r="A125" s="698"/>
      <c r="B125" s="699"/>
      <c r="C125" s="699"/>
      <c r="D125" s="699"/>
      <c r="E125" s="699"/>
      <c r="F125" s="699"/>
      <c r="G125" s="699"/>
      <c r="H125" s="699"/>
      <c r="I125" s="699"/>
      <c r="J125" s="699"/>
      <c r="K125" s="699"/>
      <c r="L125" s="699"/>
      <c r="M125" s="699"/>
      <c r="N125" s="699"/>
      <c r="O125" s="699"/>
      <c r="P125" s="699"/>
      <c r="Q125" s="699"/>
      <c r="R125" s="699"/>
      <c r="S125" s="699"/>
      <c r="T125" s="699"/>
      <c r="U125" s="699"/>
      <c r="V125" s="699"/>
      <c r="W125" s="700"/>
      <c r="X125" s="256"/>
    </row>
    <row r="126" spans="1:24" s="257" customFormat="1" ht="31.5" customHeight="1">
      <c r="A126" s="693" t="s">
        <v>1000</v>
      </c>
      <c r="B126" s="694"/>
      <c r="C126" s="694"/>
      <c r="D126" s="694"/>
      <c r="E126" s="695"/>
      <c r="F126" s="695"/>
      <c r="G126" s="695"/>
      <c r="H126" s="695"/>
      <c r="I126" s="695"/>
      <c r="J126" s="695"/>
      <c r="K126" s="695"/>
      <c r="L126" s="695"/>
      <c r="M126" s="695"/>
      <c r="N126" s="695"/>
      <c r="O126" s="695"/>
      <c r="P126" s="695"/>
      <c r="Q126" s="695"/>
      <c r="R126" s="695"/>
      <c r="S126" s="695"/>
      <c r="T126" s="695"/>
      <c r="U126" s="695"/>
      <c r="V126" s="696"/>
      <c r="W126" s="697"/>
      <c r="X126" s="256"/>
    </row>
    <row r="127" spans="1:24" s="257" customFormat="1" ht="33" customHeight="1">
      <c r="A127" s="341" t="s">
        <v>692</v>
      </c>
      <c r="B127" s="293">
        <v>530302410</v>
      </c>
      <c r="C127" s="275" t="s">
        <v>700</v>
      </c>
      <c r="D127" s="275" t="s">
        <v>819</v>
      </c>
      <c r="E127" s="278" t="s">
        <v>384</v>
      </c>
      <c r="F127" s="278" t="s">
        <v>384</v>
      </c>
      <c r="G127" s="278" t="s">
        <v>384</v>
      </c>
      <c r="H127" s="278" t="s">
        <v>384</v>
      </c>
      <c r="I127" s="278" t="s">
        <v>384</v>
      </c>
      <c r="J127" s="278" t="s">
        <v>384</v>
      </c>
      <c r="K127" s="278" t="s">
        <v>384</v>
      </c>
      <c r="L127" s="278" t="s">
        <v>384</v>
      </c>
      <c r="M127" s="278" t="s">
        <v>384</v>
      </c>
      <c r="N127" s="278" t="s">
        <v>384</v>
      </c>
      <c r="O127" s="278" t="s">
        <v>384</v>
      </c>
      <c r="P127" s="264">
        <v>0</v>
      </c>
      <c r="Q127" s="272">
        <v>0</v>
      </c>
      <c r="R127" s="278" t="s">
        <v>384</v>
      </c>
      <c r="S127" s="278" t="s">
        <v>384</v>
      </c>
      <c r="T127" s="278" t="s">
        <v>384</v>
      </c>
      <c r="U127" s="278" t="s">
        <v>384</v>
      </c>
      <c r="V127" s="271" t="s">
        <v>384</v>
      </c>
      <c r="W127" s="271" t="s">
        <v>384</v>
      </c>
      <c r="X127" s="256"/>
    </row>
    <row r="128" spans="1:24" s="257" customFormat="1" ht="33" customHeight="1">
      <c r="A128" s="288" t="s">
        <v>87</v>
      </c>
      <c r="B128" s="268">
        <f>SUM(B127:B127)</f>
        <v>530302410</v>
      </c>
      <c r="C128" s="289" t="s">
        <v>731</v>
      </c>
      <c r="D128" s="289" t="s">
        <v>819</v>
      </c>
      <c r="E128" s="296" t="s">
        <v>384</v>
      </c>
      <c r="F128" s="296" t="s">
        <v>384</v>
      </c>
      <c r="G128" s="296" t="s">
        <v>384</v>
      </c>
      <c r="H128" s="296" t="s">
        <v>384</v>
      </c>
      <c r="I128" s="296" t="s">
        <v>384</v>
      </c>
      <c r="J128" s="296" t="s">
        <v>384</v>
      </c>
      <c r="K128" s="296" t="s">
        <v>384</v>
      </c>
      <c r="L128" s="296" t="s">
        <v>384</v>
      </c>
      <c r="M128" s="296" t="s">
        <v>384</v>
      </c>
      <c r="N128" s="296" t="s">
        <v>384</v>
      </c>
      <c r="O128" s="296" t="s">
        <v>384</v>
      </c>
      <c r="P128" s="284">
        <f>SUM(P127:P127)</f>
        <v>0</v>
      </c>
      <c r="Q128" s="284">
        <f>SUM(Q127:Q127)</f>
        <v>0</v>
      </c>
      <c r="R128" s="289" t="s">
        <v>384</v>
      </c>
      <c r="S128" s="289" t="s">
        <v>384</v>
      </c>
      <c r="T128" s="289" t="s">
        <v>384</v>
      </c>
      <c r="U128" s="289" t="s">
        <v>384</v>
      </c>
      <c r="V128" s="289" t="s">
        <v>384</v>
      </c>
      <c r="W128" s="291" t="s">
        <v>384</v>
      </c>
      <c r="X128" s="256"/>
    </row>
    <row r="129" spans="1:24" s="257" customFormat="1" ht="12.75" customHeight="1">
      <c r="A129" s="698" t="s">
        <v>1001</v>
      </c>
      <c r="B129" s="699"/>
      <c r="C129" s="699"/>
      <c r="D129" s="699"/>
      <c r="E129" s="699"/>
      <c r="F129" s="699"/>
      <c r="G129" s="699"/>
      <c r="H129" s="699"/>
      <c r="I129" s="699"/>
      <c r="J129" s="699"/>
      <c r="K129" s="699"/>
      <c r="L129" s="699"/>
      <c r="M129" s="699"/>
      <c r="N129" s="699"/>
      <c r="O129" s="699"/>
      <c r="P129" s="699"/>
      <c r="Q129" s="699"/>
      <c r="R129" s="699"/>
      <c r="S129" s="699"/>
      <c r="T129" s="699"/>
      <c r="U129" s="699"/>
      <c r="V129" s="699"/>
      <c r="W129" s="700"/>
      <c r="X129" s="256"/>
    </row>
    <row r="130" spans="1:24" s="257" customFormat="1" ht="29.25" customHeight="1" thickBot="1">
      <c r="A130" s="678"/>
      <c r="B130" s="679"/>
      <c r="C130" s="679"/>
      <c r="D130" s="679"/>
      <c r="E130" s="679"/>
      <c r="F130" s="679"/>
      <c r="G130" s="679"/>
      <c r="H130" s="679"/>
      <c r="I130" s="679"/>
      <c r="J130" s="679"/>
      <c r="K130" s="679"/>
      <c r="L130" s="679"/>
      <c r="M130" s="679"/>
      <c r="N130" s="679"/>
      <c r="O130" s="679"/>
      <c r="P130" s="679"/>
      <c r="Q130" s="679"/>
      <c r="R130" s="679"/>
      <c r="S130" s="679"/>
      <c r="T130" s="679"/>
      <c r="U130" s="679"/>
      <c r="V130" s="679"/>
      <c r="W130" s="704"/>
      <c r="X130" s="256"/>
    </row>
    <row r="131" spans="1:24" s="257" customFormat="1" ht="31.5" customHeight="1">
      <c r="A131" s="693" t="s">
        <v>1002</v>
      </c>
      <c r="B131" s="694"/>
      <c r="C131" s="694"/>
      <c r="D131" s="694"/>
      <c r="E131" s="695"/>
      <c r="F131" s="695"/>
      <c r="G131" s="695"/>
      <c r="H131" s="695"/>
      <c r="I131" s="695"/>
      <c r="J131" s="695"/>
      <c r="K131" s="695"/>
      <c r="L131" s="695"/>
      <c r="M131" s="695"/>
      <c r="N131" s="695"/>
      <c r="O131" s="695"/>
      <c r="P131" s="695"/>
      <c r="Q131" s="695"/>
      <c r="R131" s="695"/>
      <c r="S131" s="695"/>
      <c r="T131" s="695"/>
      <c r="U131" s="695"/>
      <c r="V131" s="696"/>
      <c r="W131" s="697"/>
      <c r="X131" s="256"/>
    </row>
    <row r="132" spans="1:24" s="257" customFormat="1" ht="33" customHeight="1">
      <c r="A132" s="341" t="s">
        <v>693</v>
      </c>
      <c r="B132" s="293">
        <v>688178700</v>
      </c>
      <c r="C132" s="275" t="s">
        <v>700</v>
      </c>
      <c r="D132" s="275" t="s">
        <v>819</v>
      </c>
      <c r="E132" s="278" t="s">
        <v>384</v>
      </c>
      <c r="F132" s="278" t="s">
        <v>384</v>
      </c>
      <c r="G132" s="278" t="s">
        <v>384</v>
      </c>
      <c r="H132" s="278" t="s">
        <v>384</v>
      </c>
      <c r="I132" s="278" t="s">
        <v>384</v>
      </c>
      <c r="J132" s="278" t="s">
        <v>384</v>
      </c>
      <c r="K132" s="278" t="s">
        <v>384</v>
      </c>
      <c r="L132" s="278" t="s">
        <v>384</v>
      </c>
      <c r="M132" s="278" t="s">
        <v>384</v>
      </c>
      <c r="N132" s="278" t="s">
        <v>384</v>
      </c>
      <c r="O132" s="278" t="s">
        <v>384</v>
      </c>
      <c r="P132" s="264">
        <v>0</v>
      </c>
      <c r="Q132" s="272">
        <v>0</v>
      </c>
      <c r="R132" s="278" t="s">
        <v>384</v>
      </c>
      <c r="S132" s="278" t="s">
        <v>384</v>
      </c>
      <c r="T132" s="278" t="s">
        <v>384</v>
      </c>
      <c r="U132" s="278" t="s">
        <v>384</v>
      </c>
      <c r="V132" s="271" t="s">
        <v>384</v>
      </c>
      <c r="W132" s="271" t="s">
        <v>384</v>
      </c>
      <c r="X132" s="256"/>
    </row>
    <row r="133" spans="1:24" s="257" customFormat="1" ht="33" customHeight="1">
      <c r="A133" s="288" t="s">
        <v>87</v>
      </c>
      <c r="B133" s="268">
        <f>SUM(B132:B132)</f>
        <v>688178700</v>
      </c>
      <c r="C133" s="289" t="s">
        <v>731</v>
      </c>
      <c r="D133" s="289" t="s">
        <v>819</v>
      </c>
      <c r="E133" s="296" t="s">
        <v>384</v>
      </c>
      <c r="F133" s="296" t="s">
        <v>384</v>
      </c>
      <c r="G133" s="296" t="s">
        <v>384</v>
      </c>
      <c r="H133" s="296" t="s">
        <v>384</v>
      </c>
      <c r="I133" s="296" t="s">
        <v>384</v>
      </c>
      <c r="J133" s="296" t="s">
        <v>384</v>
      </c>
      <c r="K133" s="296" t="s">
        <v>384</v>
      </c>
      <c r="L133" s="296" t="s">
        <v>384</v>
      </c>
      <c r="M133" s="296" t="s">
        <v>384</v>
      </c>
      <c r="N133" s="296" t="s">
        <v>384</v>
      </c>
      <c r="O133" s="296" t="s">
        <v>384</v>
      </c>
      <c r="P133" s="284">
        <f>SUM(P132:P132)</f>
        <v>0</v>
      </c>
      <c r="Q133" s="284">
        <f>SUM(Q132:Q132)</f>
        <v>0</v>
      </c>
      <c r="R133" s="289" t="s">
        <v>384</v>
      </c>
      <c r="S133" s="289" t="s">
        <v>384</v>
      </c>
      <c r="T133" s="289" t="s">
        <v>384</v>
      </c>
      <c r="U133" s="289" t="s">
        <v>384</v>
      </c>
      <c r="V133" s="289" t="s">
        <v>384</v>
      </c>
      <c r="W133" s="291" t="s">
        <v>384</v>
      </c>
      <c r="X133" s="256"/>
    </row>
    <row r="134" spans="1:24" s="257" customFormat="1" ht="12.75" customHeight="1">
      <c r="A134" s="698" t="s">
        <v>1003</v>
      </c>
      <c r="B134" s="699"/>
      <c r="C134" s="699"/>
      <c r="D134" s="699"/>
      <c r="E134" s="699"/>
      <c r="F134" s="699"/>
      <c r="G134" s="699"/>
      <c r="H134" s="699"/>
      <c r="I134" s="699"/>
      <c r="J134" s="699"/>
      <c r="K134" s="699"/>
      <c r="L134" s="699"/>
      <c r="M134" s="699"/>
      <c r="N134" s="699"/>
      <c r="O134" s="699"/>
      <c r="P134" s="699"/>
      <c r="Q134" s="699"/>
      <c r="R134" s="699"/>
      <c r="S134" s="699"/>
      <c r="T134" s="699"/>
      <c r="U134" s="699"/>
      <c r="V134" s="699"/>
      <c r="W134" s="700"/>
      <c r="X134" s="256"/>
    </row>
    <row r="135" spans="1:24" s="257" customFormat="1" ht="29.25" customHeight="1" thickBot="1">
      <c r="A135" s="678"/>
      <c r="B135" s="679"/>
      <c r="C135" s="679"/>
      <c r="D135" s="679"/>
      <c r="E135" s="679"/>
      <c r="F135" s="679"/>
      <c r="G135" s="679"/>
      <c r="H135" s="679"/>
      <c r="I135" s="679"/>
      <c r="J135" s="679"/>
      <c r="K135" s="679"/>
      <c r="L135" s="679"/>
      <c r="M135" s="679"/>
      <c r="N135" s="679"/>
      <c r="O135" s="679"/>
      <c r="P135" s="679"/>
      <c r="Q135" s="679"/>
      <c r="R135" s="679"/>
      <c r="S135" s="679"/>
      <c r="T135" s="679"/>
      <c r="U135" s="679"/>
      <c r="V135" s="679"/>
      <c r="W135" s="704"/>
      <c r="X135" s="256"/>
    </row>
    <row r="136" spans="1:24" s="257" customFormat="1" ht="30.75" customHeight="1">
      <c r="A136" s="670" t="s">
        <v>1004</v>
      </c>
      <c r="B136" s="671"/>
      <c r="C136" s="671"/>
      <c r="D136" s="671"/>
      <c r="E136" s="671"/>
      <c r="F136" s="671"/>
      <c r="G136" s="671"/>
      <c r="H136" s="671"/>
      <c r="I136" s="671"/>
      <c r="J136" s="671"/>
      <c r="K136" s="671"/>
      <c r="L136" s="671"/>
      <c r="M136" s="671"/>
      <c r="N136" s="671"/>
      <c r="O136" s="671"/>
      <c r="P136" s="671"/>
      <c r="Q136" s="671"/>
      <c r="R136" s="671"/>
      <c r="S136" s="671"/>
      <c r="T136" s="671"/>
      <c r="U136" s="671"/>
      <c r="V136" s="671"/>
      <c r="W136" s="708"/>
      <c r="X136" s="256"/>
    </row>
    <row r="137" spans="1:24" s="257" customFormat="1" ht="31.5" customHeight="1">
      <c r="A137" s="341" t="s">
        <v>694</v>
      </c>
      <c r="B137" s="293">
        <v>401089512.7</v>
      </c>
      <c r="C137" s="275" t="s">
        <v>731</v>
      </c>
      <c r="D137" s="275" t="s">
        <v>819</v>
      </c>
      <c r="E137" s="278">
        <v>131</v>
      </c>
      <c r="F137" s="278">
        <v>173</v>
      </c>
      <c r="G137" s="278" t="s">
        <v>384</v>
      </c>
      <c r="H137" s="351">
        <v>267179649.49</v>
      </c>
      <c r="I137" s="351">
        <v>244386618.73000002</v>
      </c>
      <c r="J137" s="300">
        <v>22</v>
      </c>
      <c r="K137" s="301">
        <v>55</v>
      </c>
      <c r="L137" s="301" t="s">
        <v>384</v>
      </c>
      <c r="M137" s="352">
        <v>72874793.96000001</v>
      </c>
      <c r="N137" s="352">
        <v>61902381.120000005</v>
      </c>
      <c r="O137" s="352">
        <v>61902381.120000005</v>
      </c>
      <c r="P137" s="264">
        <v>0.0717</v>
      </c>
      <c r="Q137" s="272">
        <f>O137/B137*100%</f>
        <v>0.1543355763736976</v>
      </c>
      <c r="R137" s="278" t="s">
        <v>384</v>
      </c>
      <c r="S137" s="352">
        <v>661593.8299999997</v>
      </c>
      <c r="T137" s="352">
        <v>464014.22000000003</v>
      </c>
      <c r="U137" s="352">
        <v>464014.22000000003</v>
      </c>
      <c r="V137" s="264">
        <v>0</v>
      </c>
      <c r="W137" s="272">
        <f>U137/B137</f>
        <v>0.0011568844492502734</v>
      </c>
      <c r="X137" s="256"/>
    </row>
    <row r="138" spans="1:24" s="257" customFormat="1" ht="31.5" customHeight="1">
      <c r="A138" s="288" t="s">
        <v>87</v>
      </c>
      <c r="B138" s="268">
        <f>SUM(B137:B137)</f>
        <v>401089512.7</v>
      </c>
      <c r="C138" s="289" t="s">
        <v>731</v>
      </c>
      <c r="D138" s="289" t="s">
        <v>819</v>
      </c>
      <c r="E138" s="289">
        <f>E137</f>
        <v>131</v>
      </c>
      <c r="F138" s="289">
        <f>F137</f>
        <v>173</v>
      </c>
      <c r="G138" s="296" t="s">
        <v>384</v>
      </c>
      <c r="H138" s="345">
        <f>H137</f>
        <v>267179649.49</v>
      </c>
      <c r="I138" s="345">
        <f>I137</f>
        <v>244386618.73000002</v>
      </c>
      <c r="J138" s="283">
        <f>J137</f>
        <v>22</v>
      </c>
      <c r="K138" s="283">
        <f aca="true" t="shared" si="6" ref="K138:P138">K137</f>
        <v>55</v>
      </c>
      <c r="L138" s="283" t="str">
        <f t="shared" si="6"/>
        <v>-</v>
      </c>
      <c r="M138" s="348">
        <f t="shared" si="6"/>
        <v>72874793.96000001</v>
      </c>
      <c r="N138" s="348">
        <f t="shared" si="6"/>
        <v>61902381.120000005</v>
      </c>
      <c r="O138" s="348">
        <f t="shared" si="6"/>
        <v>61902381.120000005</v>
      </c>
      <c r="P138" s="284">
        <f t="shared" si="6"/>
        <v>0.0717</v>
      </c>
      <c r="Q138" s="284">
        <f>O138/B138*100%</f>
        <v>0.1543355763736976</v>
      </c>
      <c r="R138" s="289" t="s">
        <v>384</v>
      </c>
      <c r="S138" s="348">
        <f>S137</f>
        <v>661593.8299999997</v>
      </c>
      <c r="T138" s="348">
        <f>T137</f>
        <v>464014.22000000003</v>
      </c>
      <c r="U138" s="348">
        <f>U137</f>
        <v>464014.22000000003</v>
      </c>
      <c r="V138" s="284">
        <f>SUM(V137:V137)</f>
        <v>0</v>
      </c>
      <c r="W138" s="284">
        <f>U138/B138</f>
        <v>0.0011568844492502734</v>
      </c>
      <c r="X138" s="256"/>
    </row>
    <row r="139" spans="1:24" s="257" customFormat="1" ht="12.75" customHeight="1">
      <c r="A139" s="698" t="s">
        <v>1005</v>
      </c>
      <c r="B139" s="699"/>
      <c r="C139" s="699"/>
      <c r="D139" s="699"/>
      <c r="E139" s="699"/>
      <c r="F139" s="699"/>
      <c r="G139" s="699"/>
      <c r="H139" s="699"/>
      <c r="I139" s="699"/>
      <c r="J139" s="699"/>
      <c r="K139" s="699"/>
      <c r="L139" s="699"/>
      <c r="M139" s="699"/>
      <c r="N139" s="699"/>
      <c r="O139" s="699"/>
      <c r="P139" s="699"/>
      <c r="Q139" s="699"/>
      <c r="R139" s="699"/>
      <c r="S139" s="699"/>
      <c r="T139" s="699"/>
      <c r="U139" s="699"/>
      <c r="V139" s="699"/>
      <c r="W139" s="700"/>
      <c r="X139" s="256"/>
    </row>
    <row r="140" spans="1:24" s="257" customFormat="1" ht="34.5" customHeight="1" thickBot="1">
      <c r="A140" s="701" t="s">
        <v>1295</v>
      </c>
      <c r="B140" s="706"/>
      <c r="C140" s="706"/>
      <c r="D140" s="706"/>
      <c r="E140" s="706"/>
      <c r="F140" s="706"/>
      <c r="G140" s="706"/>
      <c r="H140" s="706"/>
      <c r="I140" s="706"/>
      <c r="J140" s="706"/>
      <c r="K140" s="706"/>
      <c r="L140" s="706"/>
      <c r="M140" s="706"/>
      <c r="N140" s="706"/>
      <c r="O140" s="706"/>
      <c r="P140" s="706"/>
      <c r="Q140" s="706"/>
      <c r="R140" s="706"/>
      <c r="S140" s="706"/>
      <c r="T140" s="706"/>
      <c r="U140" s="706"/>
      <c r="V140" s="706"/>
      <c r="W140" s="707"/>
      <c r="X140" s="256"/>
    </row>
    <row r="141" spans="1:24" s="257" customFormat="1" ht="31.5" customHeight="1">
      <c r="A141" s="693" t="s">
        <v>1006</v>
      </c>
      <c r="B141" s="694"/>
      <c r="C141" s="694"/>
      <c r="D141" s="694"/>
      <c r="E141" s="695"/>
      <c r="F141" s="695"/>
      <c r="G141" s="695"/>
      <c r="H141" s="695"/>
      <c r="I141" s="695"/>
      <c r="J141" s="695"/>
      <c r="K141" s="695"/>
      <c r="L141" s="695"/>
      <c r="M141" s="695"/>
      <c r="N141" s="695"/>
      <c r="O141" s="695"/>
      <c r="P141" s="695"/>
      <c r="Q141" s="695"/>
      <c r="R141" s="695"/>
      <c r="S141" s="695"/>
      <c r="T141" s="695"/>
      <c r="U141" s="695"/>
      <c r="V141" s="696"/>
      <c r="W141" s="697"/>
      <c r="X141" s="256"/>
    </row>
    <row r="142" spans="1:24" s="257" customFormat="1" ht="27.75" customHeight="1">
      <c r="A142" s="341" t="s">
        <v>694</v>
      </c>
      <c r="B142" s="293">
        <v>461252643.59</v>
      </c>
      <c r="C142" s="275" t="s">
        <v>731</v>
      </c>
      <c r="D142" s="275" t="s">
        <v>819</v>
      </c>
      <c r="E142" s="278">
        <v>5</v>
      </c>
      <c r="F142" s="278">
        <v>5</v>
      </c>
      <c r="G142" s="278" t="s">
        <v>384</v>
      </c>
      <c r="H142" s="351">
        <v>17371648.99</v>
      </c>
      <c r="I142" s="351">
        <v>16057997.690000001</v>
      </c>
      <c r="J142" s="278" t="s">
        <v>384</v>
      </c>
      <c r="K142" s="278" t="s">
        <v>384</v>
      </c>
      <c r="L142" s="278" t="s">
        <v>384</v>
      </c>
      <c r="M142" s="278" t="s">
        <v>384</v>
      </c>
      <c r="N142" s="278" t="s">
        <v>384</v>
      </c>
      <c r="O142" s="278" t="s">
        <v>384</v>
      </c>
      <c r="P142" s="264">
        <v>0</v>
      </c>
      <c r="Q142" s="272">
        <v>0</v>
      </c>
      <c r="R142" s="278" t="s">
        <v>384</v>
      </c>
      <c r="S142" s="278" t="s">
        <v>384</v>
      </c>
      <c r="T142" s="278" t="s">
        <v>384</v>
      </c>
      <c r="U142" s="278" t="s">
        <v>384</v>
      </c>
      <c r="V142" s="271" t="s">
        <v>384</v>
      </c>
      <c r="W142" s="292" t="s">
        <v>384</v>
      </c>
      <c r="X142" s="256"/>
    </row>
    <row r="143" spans="1:24" s="257" customFormat="1" ht="27.75" customHeight="1">
      <c r="A143" s="288" t="s">
        <v>87</v>
      </c>
      <c r="B143" s="268">
        <f>SUM(B142:B142)</f>
        <v>461252643.59</v>
      </c>
      <c r="C143" s="289" t="s">
        <v>731</v>
      </c>
      <c r="D143" s="289" t="s">
        <v>819</v>
      </c>
      <c r="E143" s="283">
        <f>E142</f>
        <v>5</v>
      </c>
      <c r="F143" s="283">
        <f>F142</f>
        <v>5</v>
      </c>
      <c r="G143" s="296" t="s">
        <v>384</v>
      </c>
      <c r="H143" s="296">
        <f>H142</f>
        <v>17371648.99</v>
      </c>
      <c r="I143" s="296">
        <f>I142</f>
        <v>16057997.690000001</v>
      </c>
      <c r="J143" s="296" t="s">
        <v>384</v>
      </c>
      <c r="K143" s="296" t="s">
        <v>384</v>
      </c>
      <c r="L143" s="296" t="s">
        <v>384</v>
      </c>
      <c r="M143" s="296" t="s">
        <v>384</v>
      </c>
      <c r="N143" s="296" t="s">
        <v>384</v>
      </c>
      <c r="O143" s="296" t="s">
        <v>384</v>
      </c>
      <c r="P143" s="284">
        <f>SUM(P142:P142)</f>
        <v>0</v>
      </c>
      <c r="Q143" s="299">
        <f>Q142</f>
        <v>0</v>
      </c>
      <c r="R143" s="289" t="s">
        <v>384</v>
      </c>
      <c r="S143" s="289" t="s">
        <v>384</v>
      </c>
      <c r="T143" s="289" t="s">
        <v>384</v>
      </c>
      <c r="U143" s="289" t="s">
        <v>384</v>
      </c>
      <c r="V143" s="289" t="s">
        <v>384</v>
      </c>
      <c r="W143" s="291" t="s">
        <v>384</v>
      </c>
      <c r="X143" s="256"/>
    </row>
    <row r="144" spans="1:24" s="257" customFormat="1" ht="12.75" customHeight="1">
      <c r="A144" s="698" t="s">
        <v>1007</v>
      </c>
      <c r="B144" s="699"/>
      <c r="C144" s="699"/>
      <c r="D144" s="699"/>
      <c r="E144" s="699"/>
      <c r="F144" s="699"/>
      <c r="G144" s="699"/>
      <c r="H144" s="699"/>
      <c r="I144" s="699"/>
      <c r="J144" s="699"/>
      <c r="K144" s="699"/>
      <c r="L144" s="699"/>
      <c r="M144" s="699"/>
      <c r="N144" s="699"/>
      <c r="O144" s="699"/>
      <c r="P144" s="699"/>
      <c r="Q144" s="699"/>
      <c r="R144" s="699"/>
      <c r="S144" s="699"/>
      <c r="T144" s="699"/>
      <c r="U144" s="699"/>
      <c r="V144" s="699"/>
      <c r="W144" s="700"/>
      <c r="X144" s="256"/>
    </row>
    <row r="145" spans="1:24" s="257" customFormat="1" ht="27" customHeight="1" thickBot="1">
      <c r="A145" s="705" t="s">
        <v>1064</v>
      </c>
      <c r="B145" s="706"/>
      <c r="C145" s="706"/>
      <c r="D145" s="706"/>
      <c r="E145" s="706"/>
      <c r="F145" s="706"/>
      <c r="G145" s="706"/>
      <c r="H145" s="706"/>
      <c r="I145" s="706"/>
      <c r="J145" s="706"/>
      <c r="K145" s="706"/>
      <c r="L145" s="706"/>
      <c r="M145" s="706"/>
      <c r="N145" s="706"/>
      <c r="O145" s="706"/>
      <c r="P145" s="706"/>
      <c r="Q145" s="706"/>
      <c r="R145" s="706"/>
      <c r="S145" s="706"/>
      <c r="T145" s="706"/>
      <c r="U145" s="706"/>
      <c r="V145" s="706"/>
      <c r="W145" s="707"/>
      <c r="X145" s="256"/>
    </row>
    <row r="146" spans="1:24" s="257" customFormat="1" ht="29.25" customHeight="1">
      <c r="A146" s="693" t="s">
        <v>1008</v>
      </c>
      <c r="B146" s="694"/>
      <c r="C146" s="694"/>
      <c r="D146" s="694"/>
      <c r="E146" s="695"/>
      <c r="F146" s="695"/>
      <c r="G146" s="695"/>
      <c r="H146" s="695"/>
      <c r="I146" s="695"/>
      <c r="J146" s="695"/>
      <c r="K146" s="695"/>
      <c r="L146" s="695"/>
      <c r="M146" s="695"/>
      <c r="N146" s="695"/>
      <c r="O146" s="695"/>
      <c r="P146" s="695"/>
      <c r="Q146" s="695"/>
      <c r="R146" s="695"/>
      <c r="S146" s="695"/>
      <c r="T146" s="695"/>
      <c r="U146" s="695"/>
      <c r="V146" s="696"/>
      <c r="W146" s="697"/>
      <c r="X146" s="256"/>
    </row>
    <row r="147" spans="1:24" s="257" customFormat="1" ht="29.25" customHeight="1">
      <c r="A147" s="341" t="s">
        <v>694</v>
      </c>
      <c r="B147" s="293">
        <v>68185171.94</v>
      </c>
      <c r="C147" s="275" t="s">
        <v>731</v>
      </c>
      <c r="D147" s="275" t="s">
        <v>819</v>
      </c>
      <c r="E147" s="302">
        <v>5</v>
      </c>
      <c r="F147" s="302">
        <v>6</v>
      </c>
      <c r="G147" s="278" t="s">
        <v>384</v>
      </c>
      <c r="H147" s="352">
        <v>42122757.67</v>
      </c>
      <c r="I147" s="352">
        <v>40409192.32</v>
      </c>
      <c r="J147" s="278">
        <v>0</v>
      </c>
      <c r="K147" s="278">
        <v>1</v>
      </c>
      <c r="L147" s="278" t="s">
        <v>384</v>
      </c>
      <c r="M147" s="352">
        <v>1980000</v>
      </c>
      <c r="N147" s="352">
        <v>1683000</v>
      </c>
      <c r="O147" s="352">
        <v>1683000</v>
      </c>
      <c r="P147" s="264">
        <v>0.024</v>
      </c>
      <c r="Q147" s="272">
        <f>O147/B147*100%</f>
        <v>0.02468278589193802</v>
      </c>
      <c r="R147" s="278" t="s">
        <v>384</v>
      </c>
      <c r="S147" s="352">
        <v>250802.84999999998</v>
      </c>
      <c r="T147" s="352">
        <v>167085.97</v>
      </c>
      <c r="U147" s="352">
        <v>167085.97</v>
      </c>
      <c r="V147" s="264">
        <v>0</v>
      </c>
      <c r="W147" s="272">
        <f>U147/B147</f>
        <v>0.00245047369165584</v>
      </c>
      <c r="X147" s="256"/>
    </row>
    <row r="148" spans="1:24" s="257" customFormat="1" ht="29.25" customHeight="1">
      <c r="A148" s="288" t="s">
        <v>87</v>
      </c>
      <c r="B148" s="268">
        <f>SUM(B147)</f>
        <v>68185171.94</v>
      </c>
      <c r="C148" s="289" t="s">
        <v>731</v>
      </c>
      <c r="D148" s="289" t="s">
        <v>819</v>
      </c>
      <c r="E148" s="289">
        <f>E147</f>
        <v>5</v>
      </c>
      <c r="F148" s="289">
        <f aca="true" t="shared" si="7" ref="F148:P148">F147</f>
        <v>6</v>
      </c>
      <c r="G148" s="289" t="str">
        <f t="shared" si="7"/>
        <v>-</v>
      </c>
      <c r="H148" s="348">
        <f t="shared" si="7"/>
        <v>42122757.67</v>
      </c>
      <c r="I148" s="348">
        <f t="shared" si="7"/>
        <v>40409192.32</v>
      </c>
      <c r="J148" s="289">
        <f t="shared" si="7"/>
        <v>0</v>
      </c>
      <c r="K148" s="289">
        <f t="shared" si="7"/>
        <v>1</v>
      </c>
      <c r="L148" s="289" t="str">
        <f t="shared" si="7"/>
        <v>-</v>
      </c>
      <c r="M148" s="348">
        <f t="shared" si="7"/>
        <v>1980000</v>
      </c>
      <c r="N148" s="348">
        <f t="shared" si="7"/>
        <v>1683000</v>
      </c>
      <c r="O148" s="348">
        <f t="shared" si="7"/>
        <v>1683000</v>
      </c>
      <c r="P148" s="284">
        <f t="shared" si="7"/>
        <v>0.024</v>
      </c>
      <c r="Q148" s="284">
        <f>O148/B148*100%</f>
        <v>0.02468278589193802</v>
      </c>
      <c r="R148" s="289" t="s">
        <v>384</v>
      </c>
      <c r="S148" s="348">
        <f>S147</f>
        <v>250802.84999999998</v>
      </c>
      <c r="T148" s="348">
        <f>T147</f>
        <v>167085.97</v>
      </c>
      <c r="U148" s="348">
        <f>U147</f>
        <v>167085.97</v>
      </c>
      <c r="V148" s="284">
        <f>SUM(V147:V147)</f>
        <v>0</v>
      </c>
      <c r="W148" s="284">
        <f>U148/B148</f>
        <v>0.00245047369165584</v>
      </c>
      <c r="X148" s="256"/>
    </row>
    <row r="149" spans="1:24" s="257" customFormat="1" ht="12.75" customHeight="1">
      <c r="A149" s="698" t="s">
        <v>1009</v>
      </c>
      <c r="B149" s="699"/>
      <c r="C149" s="699"/>
      <c r="D149" s="699"/>
      <c r="E149" s="699"/>
      <c r="F149" s="699"/>
      <c r="G149" s="699"/>
      <c r="H149" s="699"/>
      <c r="I149" s="699"/>
      <c r="J149" s="699"/>
      <c r="K149" s="699"/>
      <c r="L149" s="699"/>
      <c r="M149" s="699"/>
      <c r="N149" s="699"/>
      <c r="O149" s="699"/>
      <c r="P149" s="699"/>
      <c r="Q149" s="699"/>
      <c r="R149" s="699"/>
      <c r="S149" s="699"/>
      <c r="T149" s="699"/>
      <c r="U149" s="699"/>
      <c r="V149" s="699"/>
      <c r="W149" s="700"/>
      <c r="X149" s="256"/>
    </row>
    <row r="150" spans="1:24" s="257" customFormat="1" ht="29.25" customHeight="1" thickBot="1">
      <c r="A150" s="701"/>
      <c r="B150" s="706"/>
      <c r="C150" s="706"/>
      <c r="D150" s="706"/>
      <c r="E150" s="706"/>
      <c r="F150" s="706"/>
      <c r="G150" s="706"/>
      <c r="H150" s="706"/>
      <c r="I150" s="706"/>
      <c r="J150" s="706"/>
      <c r="K150" s="706"/>
      <c r="L150" s="706"/>
      <c r="M150" s="706"/>
      <c r="N150" s="706"/>
      <c r="O150" s="706"/>
      <c r="P150" s="706"/>
      <c r="Q150" s="706"/>
      <c r="R150" s="706"/>
      <c r="S150" s="706"/>
      <c r="T150" s="706"/>
      <c r="U150" s="706"/>
      <c r="V150" s="706"/>
      <c r="W150" s="707"/>
      <c r="X150" s="256"/>
    </row>
    <row r="151" spans="1:24" s="257" customFormat="1" ht="31.5" customHeight="1">
      <c r="A151" s="693" t="s">
        <v>1010</v>
      </c>
      <c r="B151" s="694"/>
      <c r="C151" s="694"/>
      <c r="D151" s="694"/>
      <c r="E151" s="695"/>
      <c r="F151" s="695"/>
      <c r="G151" s="695"/>
      <c r="H151" s="695"/>
      <c r="I151" s="695"/>
      <c r="J151" s="695"/>
      <c r="K151" s="695"/>
      <c r="L151" s="695"/>
      <c r="M151" s="695"/>
      <c r="N151" s="695"/>
      <c r="O151" s="695"/>
      <c r="P151" s="695"/>
      <c r="Q151" s="695"/>
      <c r="R151" s="695"/>
      <c r="S151" s="695"/>
      <c r="T151" s="695"/>
      <c r="U151" s="695"/>
      <c r="V151" s="696"/>
      <c r="W151" s="697"/>
      <c r="X151" s="256"/>
    </row>
    <row r="152" spans="1:24" s="257" customFormat="1" ht="33" customHeight="1">
      <c r="A152" s="341" t="s">
        <v>692</v>
      </c>
      <c r="B152" s="303">
        <v>80962200</v>
      </c>
      <c r="C152" s="275" t="s">
        <v>700</v>
      </c>
      <c r="D152" s="275" t="s">
        <v>819</v>
      </c>
      <c r="E152" s="278" t="s">
        <v>384</v>
      </c>
      <c r="F152" s="278" t="s">
        <v>384</v>
      </c>
      <c r="G152" s="278" t="s">
        <v>384</v>
      </c>
      <c r="H152" s="278" t="s">
        <v>384</v>
      </c>
      <c r="I152" s="278" t="s">
        <v>384</v>
      </c>
      <c r="J152" s="278" t="s">
        <v>384</v>
      </c>
      <c r="K152" s="278" t="s">
        <v>384</v>
      </c>
      <c r="L152" s="278" t="s">
        <v>384</v>
      </c>
      <c r="M152" s="278" t="s">
        <v>384</v>
      </c>
      <c r="N152" s="278" t="s">
        <v>384</v>
      </c>
      <c r="O152" s="278" t="s">
        <v>384</v>
      </c>
      <c r="P152" s="264">
        <v>0</v>
      </c>
      <c r="Q152" s="272">
        <v>0</v>
      </c>
      <c r="R152" s="278" t="s">
        <v>384</v>
      </c>
      <c r="S152" s="278" t="s">
        <v>384</v>
      </c>
      <c r="T152" s="278" t="s">
        <v>384</v>
      </c>
      <c r="U152" s="278" t="s">
        <v>384</v>
      </c>
      <c r="V152" s="271" t="s">
        <v>384</v>
      </c>
      <c r="W152" s="271" t="s">
        <v>384</v>
      </c>
      <c r="X152" s="256"/>
    </row>
    <row r="153" spans="1:24" s="257" customFormat="1" ht="33" customHeight="1">
      <c r="A153" s="288" t="s">
        <v>87</v>
      </c>
      <c r="B153" s="282">
        <f>SUM(B152:B152)</f>
        <v>80962200</v>
      </c>
      <c r="C153" s="289" t="s">
        <v>731</v>
      </c>
      <c r="D153" s="289" t="s">
        <v>819</v>
      </c>
      <c r="E153" s="283" t="s">
        <v>384</v>
      </c>
      <c r="F153" s="283" t="s">
        <v>384</v>
      </c>
      <c r="G153" s="283" t="s">
        <v>384</v>
      </c>
      <c r="H153" s="283" t="s">
        <v>384</v>
      </c>
      <c r="I153" s="283" t="s">
        <v>384</v>
      </c>
      <c r="J153" s="283" t="s">
        <v>384</v>
      </c>
      <c r="K153" s="283" t="s">
        <v>384</v>
      </c>
      <c r="L153" s="283" t="s">
        <v>384</v>
      </c>
      <c r="M153" s="283" t="s">
        <v>384</v>
      </c>
      <c r="N153" s="283" t="s">
        <v>384</v>
      </c>
      <c r="O153" s="283" t="s">
        <v>384</v>
      </c>
      <c r="P153" s="284">
        <f>SUM(P152:P152)</f>
        <v>0</v>
      </c>
      <c r="Q153" s="284">
        <f>SUM(Q152:Q152)</f>
        <v>0</v>
      </c>
      <c r="R153" s="289" t="s">
        <v>384</v>
      </c>
      <c r="S153" s="289" t="s">
        <v>384</v>
      </c>
      <c r="T153" s="289" t="s">
        <v>384</v>
      </c>
      <c r="U153" s="289" t="s">
        <v>384</v>
      </c>
      <c r="V153" s="289" t="s">
        <v>384</v>
      </c>
      <c r="W153" s="291" t="s">
        <v>384</v>
      </c>
      <c r="X153" s="256"/>
    </row>
    <row r="154" spans="1:24" s="257" customFormat="1" ht="12.75" customHeight="1">
      <c r="A154" s="698" t="s">
        <v>1011</v>
      </c>
      <c r="B154" s="699"/>
      <c r="C154" s="699"/>
      <c r="D154" s="699"/>
      <c r="E154" s="699"/>
      <c r="F154" s="699"/>
      <c r="G154" s="699"/>
      <c r="H154" s="699"/>
      <c r="I154" s="699"/>
      <c r="J154" s="699"/>
      <c r="K154" s="699"/>
      <c r="L154" s="699"/>
      <c r="M154" s="699"/>
      <c r="N154" s="699"/>
      <c r="O154" s="699"/>
      <c r="P154" s="699"/>
      <c r="Q154" s="699"/>
      <c r="R154" s="699"/>
      <c r="S154" s="699"/>
      <c r="T154" s="699"/>
      <c r="U154" s="699"/>
      <c r="V154" s="699"/>
      <c r="W154" s="700"/>
      <c r="X154" s="256"/>
    </row>
    <row r="155" spans="1:24" s="257" customFormat="1" ht="29.25" customHeight="1" thickBot="1">
      <c r="A155" s="678"/>
      <c r="B155" s="679"/>
      <c r="C155" s="679"/>
      <c r="D155" s="679"/>
      <c r="E155" s="679"/>
      <c r="F155" s="679"/>
      <c r="G155" s="679"/>
      <c r="H155" s="679"/>
      <c r="I155" s="679"/>
      <c r="J155" s="679"/>
      <c r="K155" s="679"/>
      <c r="L155" s="679"/>
      <c r="M155" s="679"/>
      <c r="N155" s="679"/>
      <c r="O155" s="679"/>
      <c r="P155" s="679"/>
      <c r="Q155" s="679"/>
      <c r="R155" s="679"/>
      <c r="S155" s="679"/>
      <c r="T155" s="679"/>
      <c r="U155" s="679"/>
      <c r="V155" s="679"/>
      <c r="W155" s="704"/>
      <c r="X155" s="256"/>
    </row>
    <row r="156" spans="1:24" s="257" customFormat="1" ht="34.5" customHeight="1">
      <c r="A156" s="693" t="s">
        <v>1012</v>
      </c>
      <c r="B156" s="694"/>
      <c r="C156" s="694"/>
      <c r="D156" s="694"/>
      <c r="E156" s="695"/>
      <c r="F156" s="695"/>
      <c r="G156" s="695"/>
      <c r="H156" s="695"/>
      <c r="I156" s="695"/>
      <c r="J156" s="695"/>
      <c r="K156" s="695"/>
      <c r="L156" s="695"/>
      <c r="M156" s="695"/>
      <c r="N156" s="695"/>
      <c r="O156" s="695"/>
      <c r="P156" s="695"/>
      <c r="Q156" s="695"/>
      <c r="R156" s="695"/>
      <c r="S156" s="695"/>
      <c r="T156" s="695"/>
      <c r="U156" s="695"/>
      <c r="V156" s="696"/>
      <c r="W156" s="697"/>
      <c r="X156" s="256"/>
    </row>
    <row r="157" spans="1:24" s="257" customFormat="1" ht="27.75" customHeight="1">
      <c r="A157" s="341" t="s">
        <v>695</v>
      </c>
      <c r="B157" s="293">
        <v>354685786.09</v>
      </c>
      <c r="C157" s="275" t="s">
        <v>731</v>
      </c>
      <c r="D157" s="275" t="s">
        <v>819</v>
      </c>
      <c r="E157" s="278">
        <v>6</v>
      </c>
      <c r="F157" s="278">
        <v>15</v>
      </c>
      <c r="G157" s="278" t="s">
        <v>384</v>
      </c>
      <c r="H157" s="352">
        <v>679462.4600000001</v>
      </c>
      <c r="I157" s="352">
        <v>645191.91</v>
      </c>
      <c r="J157" s="278">
        <v>3</v>
      </c>
      <c r="K157" s="278">
        <v>9</v>
      </c>
      <c r="L157" s="278" t="s">
        <v>384</v>
      </c>
      <c r="M157" s="352">
        <v>468657.05000000005</v>
      </c>
      <c r="N157" s="352">
        <v>444934.43</v>
      </c>
      <c r="O157" s="352">
        <v>398358.46</v>
      </c>
      <c r="P157" s="264">
        <v>0.0011</v>
      </c>
      <c r="Q157" s="272">
        <f>O157/B157</f>
        <v>0.0011231306007253368</v>
      </c>
      <c r="R157" s="278" t="s">
        <v>384</v>
      </c>
      <c r="S157" s="278" t="s">
        <v>384</v>
      </c>
      <c r="T157" s="278" t="s">
        <v>384</v>
      </c>
      <c r="U157" s="278" t="s">
        <v>384</v>
      </c>
      <c r="V157" s="271" t="s">
        <v>384</v>
      </c>
      <c r="W157" s="271" t="s">
        <v>384</v>
      </c>
      <c r="X157" s="256"/>
    </row>
    <row r="158" spans="1:24" s="257" customFormat="1" ht="27.75" customHeight="1">
      <c r="A158" s="288" t="s">
        <v>87</v>
      </c>
      <c r="B158" s="268">
        <f>SUM(B157:B157)</f>
        <v>354685786.09</v>
      </c>
      <c r="C158" s="289" t="s">
        <v>731</v>
      </c>
      <c r="D158" s="289" t="s">
        <v>819</v>
      </c>
      <c r="E158" s="289">
        <f aca="true" t="shared" si="8" ref="E158:K158">E157</f>
        <v>6</v>
      </c>
      <c r="F158" s="289">
        <f t="shared" si="8"/>
        <v>15</v>
      </c>
      <c r="G158" s="289" t="str">
        <f t="shared" si="8"/>
        <v>-</v>
      </c>
      <c r="H158" s="348">
        <f t="shared" si="8"/>
        <v>679462.4600000001</v>
      </c>
      <c r="I158" s="348">
        <f t="shared" si="8"/>
        <v>645191.91</v>
      </c>
      <c r="J158" s="283">
        <f t="shared" si="8"/>
        <v>3</v>
      </c>
      <c r="K158" s="283">
        <f t="shared" si="8"/>
        <v>9</v>
      </c>
      <c r="L158" s="296" t="s">
        <v>384</v>
      </c>
      <c r="M158" s="296">
        <f>M157</f>
        <v>468657.05000000005</v>
      </c>
      <c r="N158" s="296">
        <f>N157</f>
        <v>444934.43</v>
      </c>
      <c r="O158" s="296">
        <f>O157</f>
        <v>398358.46</v>
      </c>
      <c r="P158" s="284">
        <f>SUM(P157:P157)</f>
        <v>0.0011</v>
      </c>
      <c r="Q158" s="284">
        <f>SUM(Q157:Q157)</f>
        <v>0.0011231306007253368</v>
      </c>
      <c r="R158" s="289" t="s">
        <v>384</v>
      </c>
      <c r="S158" s="289" t="s">
        <v>384</v>
      </c>
      <c r="T158" s="289" t="s">
        <v>384</v>
      </c>
      <c r="U158" s="289" t="s">
        <v>384</v>
      </c>
      <c r="V158" s="289" t="s">
        <v>384</v>
      </c>
      <c r="W158" s="291" t="s">
        <v>384</v>
      </c>
      <c r="X158" s="256"/>
    </row>
    <row r="159" spans="1:24" s="257" customFormat="1" ht="12.75" customHeight="1">
      <c r="A159" s="698" t="s">
        <v>1013</v>
      </c>
      <c r="B159" s="699"/>
      <c r="C159" s="699"/>
      <c r="D159" s="699"/>
      <c r="E159" s="699"/>
      <c r="F159" s="699"/>
      <c r="G159" s="699"/>
      <c r="H159" s="699"/>
      <c r="I159" s="699"/>
      <c r="J159" s="699"/>
      <c r="K159" s="699"/>
      <c r="L159" s="699"/>
      <c r="M159" s="699"/>
      <c r="N159" s="699"/>
      <c r="O159" s="699"/>
      <c r="P159" s="699"/>
      <c r="Q159" s="699"/>
      <c r="R159" s="699"/>
      <c r="S159" s="699"/>
      <c r="T159" s="699"/>
      <c r="U159" s="699"/>
      <c r="V159" s="699"/>
      <c r="W159" s="700"/>
      <c r="X159" s="256"/>
    </row>
    <row r="160" spans="1:24" s="257" customFormat="1" ht="19.5" customHeight="1" thickBot="1">
      <c r="A160" s="701" t="s">
        <v>1294</v>
      </c>
      <c r="B160" s="702"/>
      <c r="C160" s="702"/>
      <c r="D160" s="702"/>
      <c r="E160" s="702"/>
      <c r="F160" s="702"/>
      <c r="G160" s="702"/>
      <c r="H160" s="702"/>
      <c r="I160" s="702"/>
      <c r="J160" s="702"/>
      <c r="K160" s="702"/>
      <c r="L160" s="702"/>
      <c r="M160" s="702"/>
      <c r="N160" s="702"/>
      <c r="O160" s="702"/>
      <c r="P160" s="702"/>
      <c r="Q160" s="702"/>
      <c r="R160" s="702"/>
      <c r="S160" s="702"/>
      <c r="T160" s="702"/>
      <c r="U160" s="702"/>
      <c r="V160" s="702"/>
      <c r="W160" s="703"/>
      <c r="X160" s="256"/>
    </row>
    <row r="161" spans="1:24" s="257" customFormat="1" ht="33.75" customHeight="1">
      <c r="A161" s="693" t="s">
        <v>1014</v>
      </c>
      <c r="B161" s="694"/>
      <c r="C161" s="694"/>
      <c r="D161" s="694"/>
      <c r="E161" s="695"/>
      <c r="F161" s="695"/>
      <c r="G161" s="695"/>
      <c r="H161" s="695"/>
      <c r="I161" s="695"/>
      <c r="J161" s="695"/>
      <c r="K161" s="695"/>
      <c r="L161" s="695"/>
      <c r="M161" s="695"/>
      <c r="N161" s="695"/>
      <c r="O161" s="695"/>
      <c r="P161" s="695"/>
      <c r="Q161" s="695"/>
      <c r="R161" s="695"/>
      <c r="S161" s="695"/>
      <c r="T161" s="695"/>
      <c r="U161" s="695"/>
      <c r="V161" s="696"/>
      <c r="W161" s="697"/>
      <c r="X161" s="256"/>
    </row>
    <row r="162" spans="1:24" s="257" customFormat="1" ht="25.5">
      <c r="A162" s="341" t="s">
        <v>695</v>
      </c>
      <c r="B162" s="293">
        <v>80217851.62</v>
      </c>
      <c r="C162" s="275" t="s">
        <v>731</v>
      </c>
      <c r="D162" s="275" t="s">
        <v>819</v>
      </c>
      <c r="E162" s="278" t="s">
        <v>384</v>
      </c>
      <c r="F162" s="278" t="s">
        <v>384</v>
      </c>
      <c r="G162" s="278" t="s">
        <v>384</v>
      </c>
      <c r="H162" s="297" t="s">
        <v>384</v>
      </c>
      <c r="I162" s="297" t="s">
        <v>384</v>
      </c>
      <c r="J162" s="278" t="s">
        <v>384</v>
      </c>
      <c r="K162" s="278" t="s">
        <v>384</v>
      </c>
      <c r="L162" s="278" t="s">
        <v>384</v>
      </c>
      <c r="M162" s="278" t="s">
        <v>384</v>
      </c>
      <c r="N162" s="278" t="s">
        <v>384</v>
      </c>
      <c r="O162" s="278" t="s">
        <v>384</v>
      </c>
      <c r="P162" s="264">
        <v>0</v>
      </c>
      <c r="Q162" s="272">
        <v>0</v>
      </c>
      <c r="R162" s="278" t="s">
        <v>384</v>
      </c>
      <c r="S162" s="278" t="s">
        <v>384</v>
      </c>
      <c r="T162" s="278" t="s">
        <v>384</v>
      </c>
      <c r="U162" s="278" t="s">
        <v>384</v>
      </c>
      <c r="V162" s="271" t="s">
        <v>384</v>
      </c>
      <c r="W162" s="292" t="s">
        <v>384</v>
      </c>
      <c r="X162" s="256"/>
    </row>
    <row r="163" spans="1:24" s="257" customFormat="1" ht="25.5">
      <c r="A163" s="288" t="s">
        <v>87</v>
      </c>
      <c r="B163" s="268">
        <f>SUM(B162)</f>
        <v>80217851.62</v>
      </c>
      <c r="C163" s="289" t="s">
        <v>731</v>
      </c>
      <c r="D163" s="289" t="s">
        <v>819</v>
      </c>
      <c r="E163" s="289" t="s">
        <v>384</v>
      </c>
      <c r="F163" s="289" t="s">
        <v>384</v>
      </c>
      <c r="G163" s="296" t="s">
        <v>384</v>
      </c>
      <c r="H163" s="296" t="s">
        <v>384</v>
      </c>
      <c r="I163" s="296" t="s">
        <v>384</v>
      </c>
      <c r="J163" s="296" t="s">
        <v>384</v>
      </c>
      <c r="K163" s="296" t="s">
        <v>384</v>
      </c>
      <c r="L163" s="296" t="s">
        <v>384</v>
      </c>
      <c r="M163" s="296" t="s">
        <v>384</v>
      </c>
      <c r="N163" s="296" t="s">
        <v>384</v>
      </c>
      <c r="O163" s="296" t="s">
        <v>384</v>
      </c>
      <c r="P163" s="284">
        <f>SUM(P162)</f>
        <v>0</v>
      </c>
      <c r="Q163" s="284">
        <f>Q162</f>
        <v>0</v>
      </c>
      <c r="R163" s="289" t="s">
        <v>384</v>
      </c>
      <c r="S163" s="289" t="s">
        <v>384</v>
      </c>
      <c r="T163" s="289" t="s">
        <v>384</v>
      </c>
      <c r="U163" s="289" t="s">
        <v>384</v>
      </c>
      <c r="V163" s="289" t="s">
        <v>384</v>
      </c>
      <c r="W163" s="291" t="s">
        <v>384</v>
      </c>
      <c r="X163" s="256"/>
    </row>
    <row r="164" spans="1:24" s="257" customFormat="1" ht="12.75" customHeight="1">
      <c r="A164" s="698" t="s">
        <v>1015</v>
      </c>
      <c r="B164" s="699"/>
      <c r="C164" s="699"/>
      <c r="D164" s="699"/>
      <c r="E164" s="699"/>
      <c r="F164" s="699"/>
      <c r="G164" s="699"/>
      <c r="H164" s="699"/>
      <c r="I164" s="699"/>
      <c r="J164" s="699"/>
      <c r="K164" s="699"/>
      <c r="L164" s="699"/>
      <c r="M164" s="699"/>
      <c r="N164" s="699"/>
      <c r="O164" s="699"/>
      <c r="P164" s="699"/>
      <c r="Q164" s="699"/>
      <c r="R164" s="699"/>
      <c r="S164" s="699"/>
      <c r="T164" s="699"/>
      <c r="U164" s="699"/>
      <c r="V164" s="699"/>
      <c r="W164" s="700"/>
      <c r="X164" s="256"/>
    </row>
    <row r="165" spans="1:24" s="257" customFormat="1" ht="33.75" customHeight="1" thickBot="1">
      <c r="A165" s="701" t="s">
        <v>1070</v>
      </c>
      <c r="B165" s="702"/>
      <c r="C165" s="702"/>
      <c r="D165" s="702"/>
      <c r="E165" s="702"/>
      <c r="F165" s="702"/>
      <c r="G165" s="702"/>
      <c r="H165" s="702"/>
      <c r="I165" s="702"/>
      <c r="J165" s="702"/>
      <c r="K165" s="702"/>
      <c r="L165" s="702"/>
      <c r="M165" s="702"/>
      <c r="N165" s="702"/>
      <c r="O165" s="702"/>
      <c r="P165" s="702"/>
      <c r="Q165" s="702"/>
      <c r="R165" s="702"/>
      <c r="S165" s="702"/>
      <c r="T165" s="702"/>
      <c r="U165" s="702"/>
      <c r="V165" s="702"/>
      <c r="W165" s="703"/>
      <c r="X165" s="256"/>
    </row>
    <row r="166" spans="1:24" s="257" customFormat="1" ht="39" customHeight="1">
      <c r="A166" s="670" t="s">
        <v>1016</v>
      </c>
      <c r="B166" s="671"/>
      <c r="C166" s="671"/>
      <c r="D166" s="671"/>
      <c r="E166" s="672"/>
      <c r="F166" s="672"/>
      <c r="G166" s="672"/>
      <c r="H166" s="672"/>
      <c r="I166" s="672"/>
      <c r="J166" s="672"/>
      <c r="K166" s="672"/>
      <c r="L166" s="672"/>
      <c r="M166" s="672"/>
      <c r="N166" s="672"/>
      <c r="O166" s="672"/>
      <c r="P166" s="672"/>
      <c r="Q166" s="672"/>
      <c r="R166" s="672"/>
      <c r="S166" s="672"/>
      <c r="T166" s="672"/>
      <c r="U166" s="672"/>
      <c r="V166" s="672"/>
      <c r="W166" s="673"/>
      <c r="X166" s="256"/>
    </row>
    <row r="167" spans="1:24" s="257" customFormat="1" ht="33" customHeight="1">
      <c r="A167" s="341" t="s">
        <v>695</v>
      </c>
      <c r="B167" s="293">
        <v>387051131.81</v>
      </c>
      <c r="C167" s="275" t="s">
        <v>731</v>
      </c>
      <c r="D167" s="275" t="s">
        <v>819</v>
      </c>
      <c r="E167" s="278" t="s">
        <v>384</v>
      </c>
      <c r="F167" s="278" t="s">
        <v>384</v>
      </c>
      <c r="G167" s="278" t="s">
        <v>384</v>
      </c>
      <c r="H167" s="278" t="s">
        <v>384</v>
      </c>
      <c r="I167" s="278" t="s">
        <v>384</v>
      </c>
      <c r="J167" s="278" t="s">
        <v>384</v>
      </c>
      <c r="K167" s="278" t="s">
        <v>384</v>
      </c>
      <c r="L167" s="278" t="s">
        <v>384</v>
      </c>
      <c r="M167" s="278" t="s">
        <v>384</v>
      </c>
      <c r="N167" s="278" t="s">
        <v>384</v>
      </c>
      <c r="O167" s="278" t="s">
        <v>384</v>
      </c>
      <c r="P167" s="264">
        <v>0</v>
      </c>
      <c r="Q167" s="272">
        <v>0</v>
      </c>
      <c r="R167" s="278" t="s">
        <v>384</v>
      </c>
      <c r="S167" s="278" t="s">
        <v>384</v>
      </c>
      <c r="T167" s="278" t="s">
        <v>384</v>
      </c>
      <c r="U167" s="278" t="s">
        <v>384</v>
      </c>
      <c r="V167" s="271" t="s">
        <v>384</v>
      </c>
      <c r="W167" s="271" t="s">
        <v>384</v>
      </c>
      <c r="X167" s="256"/>
    </row>
    <row r="168" spans="1:24" s="257" customFormat="1" ht="33" customHeight="1">
      <c r="A168" s="288" t="s">
        <v>87</v>
      </c>
      <c r="B168" s="268">
        <f>SUM(B167:B167)</f>
        <v>387051131.81</v>
      </c>
      <c r="C168" s="289" t="s">
        <v>731</v>
      </c>
      <c r="D168" s="289" t="s">
        <v>819</v>
      </c>
      <c r="E168" s="296" t="s">
        <v>384</v>
      </c>
      <c r="F168" s="296" t="s">
        <v>384</v>
      </c>
      <c r="G168" s="296" t="s">
        <v>384</v>
      </c>
      <c r="H168" s="296" t="s">
        <v>384</v>
      </c>
      <c r="I168" s="296" t="s">
        <v>384</v>
      </c>
      <c r="J168" s="296" t="s">
        <v>384</v>
      </c>
      <c r="K168" s="296" t="s">
        <v>384</v>
      </c>
      <c r="L168" s="296" t="s">
        <v>384</v>
      </c>
      <c r="M168" s="296" t="s">
        <v>384</v>
      </c>
      <c r="N168" s="296" t="s">
        <v>384</v>
      </c>
      <c r="O168" s="296" t="s">
        <v>384</v>
      </c>
      <c r="P168" s="284">
        <f>SUM(P167:P167)</f>
        <v>0</v>
      </c>
      <c r="Q168" s="284">
        <f>SUM(Q167:Q167)</f>
        <v>0</v>
      </c>
      <c r="R168" s="289" t="s">
        <v>384</v>
      </c>
      <c r="S168" s="289" t="s">
        <v>384</v>
      </c>
      <c r="T168" s="289" t="s">
        <v>384</v>
      </c>
      <c r="U168" s="289" t="s">
        <v>384</v>
      </c>
      <c r="V168" s="289" t="s">
        <v>384</v>
      </c>
      <c r="W168" s="291" t="s">
        <v>384</v>
      </c>
      <c r="X168" s="256"/>
    </row>
    <row r="169" spans="1:24" s="257" customFormat="1" ht="12.75" customHeight="1">
      <c r="A169" s="698" t="s">
        <v>1017</v>
      </c>
      <c r="B169" s="699"/>
      <c r="C169" s="699"/>
      <c r="D169" s="699"/>
      <c r="E169" s="699"/>
      <c r="F169" s="699"/>
      <c r="G169" s="699"/>
      <c r="H169" s="699"/>
      <c r="I169" s="699"/>
      <c r="J169" s="699"/>
      <c r="K169" s="699"/>
      <c r="L169" s="699"/>
      <c r="M169" s="699"/>
      <c r="N169" s="699"/>
      <c r="O169" s="699"/>
      <c r="P169" s="699"/>
      <c r="Q169" s="699"/>
      <c r="R169" s="699"/>
      <c r="S169" s="699"/>
      <c r="T169" s="699"/>
      <c r="U169" s="699"/>
      <c r="V169" s="699"/>
      <c r="W169" s="700"/>
      <c r="X169" s="256"/>
    </row>
    <row r="170" spans="1:24" s="257" customFormat="1" ht="29.25" customHeight="1" thickBot="1">
      <c r="A170" s="678"/>
      <c r="B170" s="679"/>
      <c r="C170" s="679"/>
      <c r="D170" s="679"/>
      <c r="E170" s="679"/>
      <c r="F170" s="679"/>
      <c r="G170" s="679"/>
      <c r="H170" s="679"/>
      <c r="I170" s="679"/>
      <c r="J170" s="679"/>
      <c r="K170" s="679"/>
      <c r="L170" s="679"/>
      <c r="M170" s="679"/>
      <c r="N170" s="679"/>
      <c r="O170" s="679"/>
      <c r="P170" s="679"/>
      <c r="Q170" s="679"/>
      <c r="R170" s="679"/>
      <c r="S170" s="679"/>
      <c r="T170" s="679"/>
      <c r="U170" s="679"/>
      <c r="V170" s="679"/>
      <c r="W170" s="704"/>
      <c r="X170" s="256"/>
    </row>
    <row r="171" spans="1:23" s="304" customFormat="1" ht="22.5" customHeight="1">
      <c r="A171" s="670" t="s">
        <v>110</v>
      </c>
      <c r="B171" s="671"/>
      <c r="C171" s="671"/>
      <c r="D171" s="671"/>
      <c r="E171" s="672"/>
      <c r="F171" s="672"/>
      <c r="G171" s="672"/>
      <c r="H171" s="672"/>
      <c r="I171" s="672"/>
      <c r="J171" s="672"/>
      <c r="K171" s="672"/>
      <c r="L171" s="672"/>
      <c r="M171" s="672"/>
      <c r="N171" s="672"/>
      <c r="O171" s="672"/>
      <c r="P171" s="672"/>
      <c r="Q171" s="672"/>
      <c r="R171" s="672"/>
      <c r="S171" s="672"/>
      <c r="T171" s="672"/>
      <c r="U171" s="672"/>
      <c r="V171" s="672"/>
      <c r="W171" s="673"/>
    </row>
    <row r="172" spans="1:23" s="304" customFormat="1" ht="29.25" customHeight="1">
      <c r="A172" s="341" t="s">
        <v>758</v>
      </c>
      <c r="B172" s="463">
        <v>438976514.39</v>
      </c>
      <c r="C172" s="462" t="s">
        <v>731</v>
      </c>
      <c r="D172" s="462" t="s">
        <v>819</v>
      </c>
      <c r="E172" s="462">
        <v>0</v>
      </c>
      <c r="F172" s="462">
        <v>3</v>
      </c>
      <c r="G172" s="305" t="s">
        <v>384</v>
      </c>
      <c r="H172" s="353">
        <v>218855811</v>
      </c>
      <c r="I172" s="353">
        <v>186027440</v>
      </c>
      <c r="J172" s="462">
        <v>0</v>
      </c>
      <c r="K172" s="462">
        <v>3</v>
      </c>
      <c r="L172" s="305" t="s">
        <v>384</v>
      </c>
      <c r="M172" s="353">
        <v>219585257</v>
      </c>
      <c r="N172" s="353">
        <v>186647267.77</v>
      </c>
      <c r="O172" s="353">
        <v>186647267.77</v>
      </c>
      <c r="P172" s="306">
        <v>0.4238</v>
      </c>
      <c r="Q172" s="306">
        <f>SUM(O172/B172)</f>
        <v>0.42518736572812854</v>
      </c>
      <c r="R172" s="462" t="s">
        <v>384</v>
      </c>
      <c r="S172" s="353">
        <v>18050680.75</v>
      </c>
      <c r="T172" s="353">
        <v>15342300.69</v>
      </c>
      <c r="U172" s="353">
        <v>15342300.69</v>
      </c>
      <c r="V172" s="306">
        <v>0.0209</v>
      </c>
      <c r="W172" s="306">
        <f>SUM(U172/B172)</f>
        <v>0.03495016290636778</v>
      </c>
    </row>
    <row r="173" spans="1:24" s="257" customFormat="1" ht="29.25" customHeight="1">
      <c r="A173" s="288" t="s">
        <v>1018</v>
      </c>
      <c r="B173" s="268">
        <f>B172</f>
        <v>438976514.39</v>
      </c>
      <c r="C173" s="289" t="s">
        <v>731</v>
      </c>
      <c r="D173" s="289" t="s">
        <v>819</v>
      </c>
      <c r="E173" s="289">
        <f>E172</f>
        <v>0</v>
      </c>
      <c r="F173" s="289">
        <f>F172</f>
        <v>3</v>
      </c>
      <c r="G173" s="296" t="s">
        <v>384</v>
      </c>
      <c r="H173" s="345">
        <f>H172</f>
        <v>218855811</v>
      </c>
      <c r="I173" s="345">
        <f>I172</f>
        <v>186027440</v>
      </c>
      <c r="J173" s="289">
        <f>J172</f>
        <v>0</v>
      </c>
      <c r="K173" s="289">
        <f>K172</f>
        <v>3</v>
      </c>
      <c r="L173" s="296" t="s">
        <v>384</v>
      </c>
      <c r="M173" s="345">
        <f>M172</f>
        <v>219585257</v>
      </c>
      <c r="N173" s="345">
        <f>N172</f>
        <v>186647267.77</v>
      </c>
      <c r="O173" s="345">
        <f>O172</f>
        <v>186647267.77</v>
      </c>
      <c r="P173" s="284">
        <f>P172</f>
        <v>0.4238</v>
      </c>
      <c r="Q173" s="284">
        <f>Q172</f>
        <v>0.42518736572812854</v>
      </c>
      <c r="R173" s="289" t="s">
        <v>384</v>
      </c>
      <c r="S173" s="345">
        <f>S172</f>
        <v>18050680.75</v>
      </c>
      <c r="T173" s="345">
        <f>T172</f>
        <v>15342300.69</v>
      </c>
      <c r="U173" s="345">
        <f>U172</f>
        <v>15342300.69</v>
      </c>
      <c r="V173" s="284">
        <f>V172</f>
        <v>0.0209</v>
      </c>
      <c r="W173" s="284">
        <f>W172</f>
        <v>0.03495016290636778</v>
      </c>
      <c r="X173" s="256"/>
    </row>
    <row r="174" spans="1:24" s="257" customFormat="1" ht="13.5" customHeight="1">
      <c r="A174" s="674" t="s">
        <v>171</v>
      </c>
      <c r="B174" s="675"/>
      <c r="C174" s="675"/>
      <c r="D174" s="675"/>
      <c r="E174" s="676"/>
      <c r="F174" s="676"/>
      <c r="G174" s="676"/>
      <c r="H174" s="676"/>
      <c r="I174" s="676"/>
      <c r="J174" s="676"/>
      <c r="K174" s="676"/>
      <c r="L174" s="676"/>
      <c r="M174" s="676"/>
      <c r="N174" s="676"/>
      <c r="O174" s="676"/>
      <c r="P174" s="676"/>
      <c r="Q174" s="676"/>
      <c r="R174" s="676"/>
      <c r="S174" s="676"/>
      <c r="T174" s="676"/>
      <c r="U174" s="676"/>
      <c r="V174" s="676"/>
      <c r="W174" s="677"/>
      <c r="X174" s="256"/>
    </row>
    <row r="175" spans="1:24" s="257" customFormat="1" ht="30.75" customHeight="1" thickBot="1">
      <c r="A175" s="678"/>
      <c r="B175" s="679"/>
      <c r="C175" s="680"/>
      <c r="D175" s="680"/>
      <c r="E175" s="680"/>
      <c r="F175" s="680"/>
      <c r="G175" s="680"/>
      <c r="H175" s="680"/>
      <c r="I175" s="680"/>
      <c r="J175" s="680"/>
      <c r="K175" s="680"/>
      <c r="L175" s="680"/>
      <c r="M175" s="680"/>
      <c r="N175" s="680"/>
      <c r="O175" s="680"/>
      <c r="P175" s="680"/>
      <c r="Q175" s="680"/>
      <c r="R175" s="680"/>
      <c r="S175" s="680"/>
      <c r="T175" s="680"/>
      <c r="U175" s="680"/>
      <c r="V175" s="680"/>
      <c r="W175" s="681"/>
      <c r="X175" s="307"/>
    </row>
    <row r="176" spans="1:24" s="257" customFormat="1" ht="32.25" customHeight="1">
      <c r="A176" s="682" t="s">
        <v>42</v>
      </c>
      <c r="B176" s="683"/>
      <c r="C176" s="683"/>
      <c r="D176" s="683"/>
      <c r="E176" s="684"/>
      <c r="F176" s="684"/>
      <c r="G176" s="684"/>
      <c r="H176" s="684"/>
      <c r="I176" s="684"/>
      <c r="J176" s="684"/>
      <c r="K176" s="684"/>
      <c r="L176" s="684"/>
      <c r="M176" s="684"/>
      <c r="N176" s="684"/>
      <c r="O176" s="684"/>
      <c r="P176" s="684"/>
      <c r="Q176" s="684"/>
      <c r="R176" s="684"/>
      <c r="S176" s="684"/>
      <c r="T176" s="684"/>
      <c r="U176" s="684"/>
      <c r="V176" s="685"/>
      <c r="W176" s="686"/>
      <c r="X176" s="256"/>
    </row>
    <row r="177" spans="1:24" s="257" customFormat="1" ht="30" customHeight="1">
      <c r="A177" s="468" t="s">
        <v>107</v>
      </c>
      <c r="B177" s="308">
        <f>B7+B12</f>
        <v>1012102547.23</v>
      </c>
      <c r="C177" s="309" t="str">
        <f>C13</f>
        <v>EFRR</v>
      </c>
      <c r="D177" s="309" t="str">
        <f>D13</f>
        <v>słabiej rozwinięty</v>
      </c>
      <c r="E177" s="310">
        <f>SUM(E7,E12)</f>
        <v>2</v>
      </c>
      <c r="F177" s="311">
        <f>SUM(F7,F12)</f>
        <v>77</v>
      </c>
      <c r="G177" s="308">
        <f>G13</f>
        <v>7481523.66</v>
      </c>
      <c r="H177" s="308">
        <f aca="true" t="shared" si="9" ref="H177:O177">H13</f>
        <v>6079841.22</v>
      </c>
      <c r="I177" s="308">
        <f t="shared" si="9"/>
        <v>5471857.12</v>
      </c>
      <c r="J177" s="312">
        <f t="shared" si="9"/>
        <v>14</v>
      </c>
      <c r="K177" s="312">
        <f t="shared" si="9"/>
        <v>68</v>
      </c>
      <c r="L177" s="308">
        <f t="shared" si="9"/>
        <v>6664155.8</v>
      </c>
      <c r="M177" s="308">
        <f t="shared" si="9"/>
        <v>5388296.52</v>
      </c>
      <c r="N177" s="308">
        <f t="shared" si="9"/>
        <v>4849466.87</v>
      </c>
      <c r="O177" s="308">
        <f t="shared" si="9"/>
        <v>4849466.87</v>
      </c>
      <c r="P177" s="313">
        <v>0.0031</v>
      </c>
      <c r="Q177" s="313">
        <f>O177/B177*100%</f>
        <v>0.004791477783819825</v>
      </c>
      <c r="R177" s="308">
        <f>R13</f>
        <v>585413.23</v>
      </c>
      <c r="S177" s="308">
        <f>S13</f>
        <v>494411.16</v>
      </c>
      <c r="T177" s="308">
        <f>T13</f>
        <v>444970.04</v>
      </c>
      <c r="U177" s="308">
        <f>U13</f>
        <v>444970.04</v>
      </c>
      <c r="V177" s="325">
        <f>V13</f>
        <v>0</v>
      </c>
      <c r="W177" s="325">
        <f>U177/B177</f>
        <v>0.000439649165213375</v>
      </c>
      <c r="X177" s="256"/>
    </row>
    <row r="178" spans="1:24" s="257" customFormat="1" ht="29.25" customHeight="1">
      <c r="A178" s="341" t="s">
        <v>108</v>
      </c>
      <c r="B178" s="314">
        <f>B18</f>
        <v>566735400</v>
      </c>
      <c r="C178" s="309" t="s">
        <v>700</v>
      </c>
      <c r="D178" s="311" t="s">
        <v>819</v>
      </c>
      <c r="E178" s="326">
        <f>E18</f>
        <v>2</v>
      </c>
      <c r="F178" s="326">
        <f>F18</f>
        <v>2</v>
      </c>
      <c r="G178" s="308">
        <f>G18</f>
        <v>13583191.48</v>
      </c>
      <c r="H178" s="308">
        <f>H18</f>
        <v>10568143.21</v>
      </c>
      <c r="I178" s="308">
        <f>I18</f>
        <v>7926107.2</v>
      </c>
      <c r="J178" s="315" t="s">
        <v>384</v>
      </c>
      <c r="K178" s="315" t="s">
        <v>384</v>
      </c>
      <c r="L178" s="315" t="s">
        <v>384</v>
      </c>
      <c r="M178" s="315" t="s">
        <v>384</v>
      </c>
      <c r="N178" s="315" t="s">
        <v>384</v>
      </c>
      <c r="O178" s="315" t="s">
        <v>384</v>
      </c>
      <c r="P178" s="316">
        <v>0</v>
      </c>
      <c r="Q178" s="316">
        <v>0</v>
      </c>
      <c r="R178" s="315" t="s">
        <v>384</v>
      </c>
      <c r="S178" s="315" t="s">
        <v>384</v>
      </c>
      <c r="T178" s="315" t="s">
        <v>384</v>
      </c>
      <c r="U178" s="315" t="s">
        <v>384</v>
      </c>
      <c r="V178" s="315" t="s">
        <v>384</v>
      </c>
      <c r="W178" s="315" t="s">
        <v>384</v>
      </c>
      <c r="X178" s="256"/>
    </row>
    <row r="179" spans="1:24" s="257" customFormat="1" ht="29.25" customHeight="1">
      <c r="A179" s="341" t="s">
        <v>1019</v>
      </c>
      <c r="B179" s="308">
        <f>B22+B27+B32</f>
        <v>971546400</v>
      </c>
      <c r="C179" s="309" t="str">
        <f>C33</f>
        <v>EFRR</v>
      </c>
      <c r="D179" s="309" t="str">
        <f>D33</f>
        <v>słabiej rozwinięty</v>
      </c>
      <c r="E179" s="310">
        <f>E28+E33</f>
        <v>117</v>
      </c>
      <c r="F179" s="310">
        <f>F28+F33</f>
        <v>117</v>
      </c>
      <c r="G179" s="308">
        <f>G28+G33</f>
        <v>106628463.64999999</v>
      </c>
      <c r="H179" s="308">
        <f>H28+H33</f>
        <v>96385055.3</v>
      </c>
      <c r="I179" s="308">
        <f>I28+I33</f>
        <v>68652017.75</v>
      </c>
      <c r="J179" s="312">
        <f aca="true" t="shared" si="10" ref="J179:O179">J28</f>
        <v>2</v>
      </c>
      <c r="K179" s="312">
        <f t="shared" si="10"/>
        <v>2</v>
      </c>
      <c r="L179" s="308">
        <f t="shared" si="10"/>
        <v>7555572.9</v>
      </c>
      <c r="M179" s="308">
        <f t="shared" si="10"/>
        <v>7412125</v>
      </c>
      <c r="N179" s="308">
        <f t="shared" si="10"/>
        <v>6300306.25</v>
      </c>
      <c r="O179" s="308">
        <f t="shared" si="10"/>
        <v>6300306.25</v>
      </c>
      <c r="P179" s="313">
        <f aca="true" t="shared" si="11" ref="P179:W179">P33</f>
        <v>0</v>
      </c>
      <c r="Q179" s="313">
        <f>O179/B179</f>
        <v>0.006484822804139874</v>
      </c>
      <c r="R179" s="317" t="str">
        <f t="shared" si="11"/>
        <v>-</v>
      </c>
      <c r="S179" s="317" t="str">
        <f t="shared" si="11"/>
        <v>-</v>
      </c>
      <c r="T179" s="317" t="str">
        <f t="shared" si="11"/>
        <v>-</v>
      </c>
      <c r="U179" s="317" t="str">
        <f t="shared" si="11"/>
        <v>-</v>
      </c>
      <c r="V179" s="317" t="str">
        <f t="shared" si="11"/>
        <v>-</v>
      </c>
      <c r="W179" s="317" t="str">
        <f t="shared" si="11"/>
        <v>-</v>
      </c>
      <c r="X179" s="256"/>
    </row>
    <row r="180" spans="1:24" s="257" customFormat="1" ht="29.25" customHeight="1">
      <c r="A180" s="341" t="s">
        <v>1020</v>
      </c>
      <c r="B180" s="469">
        <f>B38+B43+B48+B53+B83</f>
        <v>1700206200</v>
      </c>
      <c r="C180" s="309" t="str">
        <f>C43</f>
        <v>EFRR</v>
      </c>
      <c r="D180" s="309" t="str">
        <f>D43</f>
        <v>słabiej rozwinięty</v>
      </c>
      <c r="E180" s="311">
        <f>SUM(E52)</f>
        <v>4</v>
      </c>
      <c r="F180" s="311">
        <f>SUM(F52)</f>
        <v>6</v>
      </c>
      <c r="G180" s="308">
        <f>SUM(G52)</f>
        <v>212330413.75</v>
      </c>
      <c r="H180" s="308">
        <f>SUM(H52)</f>
        <v>177920895.13</v>
      </c>
      <c r="I180" s="308">
        <f>SUM(I52)</f>
        <v>147237870.44</v>
      </c>
      <c r="J180" s="311">
        <f aca="true" t="shared" si="12" ref="J180:O180">J53</f>
        <v>0</v>
      </c>
      <c r="K180" s="311">
        <f t="shared" si="12"/>
        <v>2</v>
      </c>
      <c r="L180" s="308">
        <f t="shared" si="12"/>
        <v>196225832.02</v>
      </c>
      <c r="M180" s="308">
        <f t="shared" si="12"/>
        <v>164139294.12</v>
      </c>
      <c r="N180" s="308">
        <f t="shared" si="12"/>
        <v>139518399.96</v>
      </c>
      <c r="O180" s="308">
        <f t="shared" si="12"/>
        <v>139518399.96</v>
      </c>
      <c r="P180" s="354">
        <v>0.0798</v>
      </c>
      <c r="Q180" s="313">
        <f>O180/B180</f>
        <v>0.08205969367715517</v>
      </c>
      <c r="R180" s="309" t="str">
        <f aca="true" t="shared" si="13" ref="R180:W180">R43</f>
        <v>-</v>
      </c>
      <c r="S180" s="309" t="str">
        <f t="shared" si="13"/>
        <v>-</v>
      </c>
      <c r="T180" s="309" t="str">
        <f t="shared" si="13"/>
        <v>-</v>
      </c>
      <c r="U180" s="309" t="str">
        <f t="shared" si="13"/>
        <v>-</v>
      </c>
      <c r="V180" s="309" t="str">
        <f t="shared" si="13"/>
        <v>-</v>
      </c>
      <c r="W180" s="309" t="str">
        <f t="shared" si="13"/>
        <v>-</v>
      </c>
      <c r="X180" s="256"/>
    </row>
    <row r="181" spans="1:24" s="257" customFormat="1" ht="29.25" customHeight="1">
      <c r="A181" s="341" t="s">
        <v>1021</v>
      </c>
      <c r="B181" s="314">
        <f>B58+B63+B68</f>
        <v>558639180</v>
      </c>
      <c r="C181" s="318" t="str">
        <f aca="true" t="shared" si="14" ref="C181:P181">C58</f>
        <v>EFRR</v>
      </c>
      <c r="D181" s="318" t="str">
        <f t="shared" si="14"/>
        <v>Słabiej rozwinięty</v>
      </c>
      <c r="E181" s="319">
        <f t="shared" si="14"/>
        <v>5</v>
      </c>
      <c r="F181" s="319">
        <f t="shared" si="14"/>
        <v>30</v>
      </c>
      <c r="G181" s="314">
        <f t="shared" si="14"/>
        <v>59678107.41</v>
      </c>
      <c r="H181" s="314">
        <f t="shared" si="14"/>
        <v>59112758.03</v>
      </c>
      <c r="I181" s="314">
        <f t="shared" si="14"/>
        <v>41368159.37</v>
      </c>
      <c r="J181" s="312">
        <f t="shared" si="14"/>
        <v>1</v>
      </c>
      <c r="K181" s="312">
        <f t="shared" si="14"/>
        <v>1</v>
      </c>
      <c r="L181" s="308">
        <f t="shared" si="14"/>
        <v>25464336.01</v>
      </c>
      <c r="M181" s="308">
        <f t="shared" si="14"/>
        <v>25464336.01</v>
      </c>
      <c r="N181" s="308">
        <f t="shared" si="14"/>
        <v>11008232.44</v>
      </c>
      <c r="O181" s="308">
        <f t="shared" si="14"/>
        <v>9918677.14</v>
      </c>
      <c r="P181" s="316">
        <f t="shared" si="14"/>
        <v>0</v>
      </c>
      <c r="Q181" s="316">
        <f>O181/B181</f>
        <v>0.01775506891586086</v>
      </c>
      <c r="R181" s="318" t="s">
        <v>384</v>
      </c>
      <c r="S181" s="318" t="s">
        <v>384</v>
      </c>
      <c r="T181" s="318" t="s">
        <v>384</v>
      </c>
      <c r="U181" s="318" t="s">
        <v>384</v>
      </c>
      <c r="V181" s="318" t="s">
        <v>384</v>
      </c>
      <c r="W181" s="318" t="s">
        <v>384</v>
      </c>
      <c r="X181" s="256"/>
    </row>
    <row r="182" spans="1:23" s="320" customFormat="1" ht="30">
      <c r="A182" s="341" t="s">
        <v>1022</v>
      </c>
      <c r="B182" s="314">
        <f>B73+B78+B98</f>
        <v>684411378.11</v>
      </c>
      <c r="C182" s="318" t="str">
        <f aca="true" t="shared" si="15" ref="C182:O182">C78</f>
        <v>EFRR</v>
      </c>
      <c r="D182" s="318" t="str">
        <f>D78</f>
        <v>słabiej rozwinięty</v>
      </c>
      <c r="E182" s="319">
        <f t="shared" si="15"/>
        <v>6</v>
      </c>
      <c r="F182" s="319">
        <f t="shared" si="15"/>
        <v>12</v>
      </c>
      <c r="G182" s="314">
        <f t="shared" si="15"/>
        <v>23202787.29</v>
      </c>
      <c r="H182" s="314">
        <f t="shared" si="15"/>
        <v>22889850.56</v>
      </c>
      <c r="I182" s="314">
        <f t="shared" si="15"/>
        <v>19456372.67</v>
      </c>
      <c r="J182" s="315">
        <f t="shared" si="15"/>
        <v>1</v>
      </c>
      <c r="K182" s="315">
        <f t="shared" si="15"/>
        <v>6</v>
      </c>
      <c r="L182" s="318">
        <f t="shared" si="15"/>
        <v>13466675.94</v>
      </c>
      <c r="M182" s="318">
        <f t="shared" si="15"/>
        <v>13415299.34</v>
      </c>
      <c r="N182" s="318">
        <f t="shared" si="15"/>
        <v>11403004.19</v>
      </c>
      <c r="O182" s="318">
        <f t="shared" si="15"/>
        <v>11403004.19</v>
      </c>
      <c r="P182" s="316">
        <v>0.0155</v>
      </c>
      <c r="Q182" s="316">
        <f>O182/B182</f>
        <v>0.01666103830928317</v>
      </c>
      <c r="R182" s="318" t="s">
        <v>384</v>
      </c>
      <c r="S182" s="318" t="s">
        <v>384</v>
      </c>
      <c r="T182" s="318" t="s">
        <v>384</v>
      </c>
      <c r="U182" s="318" t="s">
        <v>384</v>
      </c>
      <c r="V182" s="318" t="s">
        <v>384</v>
      </c>
      <c r="W182" s="318" t="s">
        <v>384</v>
      </c>
    </row>
    <row r="183" spans="1:24" s="257" customFormat="1" ht="33" customHeight="1">
      <c r="A183" s="341" t="s">
        <v>1023</v>
      </c>
      <c r="B183" s="321">
        <f>B88+B93</f>
        <v>1580786955</v>
      </c>
      <c r="C183" s="322" t="str">
        <f aca="true" t="shared" si="16" ref="C183:O183">C88</f>
        <v>EFRR</v>
      </c>
      <c r="D183" s="322" t="str">
        <f t="shared" si="16"/>
        <v>słabiej rozwinięty</v>
      </c>
      <c r="E183" s="323">
        <f t="shared" si="16"/>
        <v>2</v>
      </c>
      <c r="F183" s="323">
        <f t="shared" si="16"/>
        <v>3</v>
      </c>
      <c r="G183" s="321">
        <f t="shared" si="16"/>
        <v>205677349</v>
      </c>
      <c r="H183" s="321">
        <f t="shared" si="16"/>
        <v>184277349</v>
      </c>
      <c r="I183" s="321">
        <f t="shared" si="16"/>
        <v>156635746.49</v>
      </c>
      <c r="J183" s="323">
        <f t="shared" si="16"/>
        <v>1</v>
      </c>
      <c r="K183" s="323">
        <f t="shared" si="16"/>
        <v>3</v>
      </c>
      <c r="L183" s="322">
        <f t="shared" si="16"/>
        <v>209070908.91</v>
      </c>
      <c r="M183" s="322">
        <f t="shared" si="16"/>
        <v>183970908.91</v>
      </c>
      <c r="N183" s="322">
        <f t="shared" si="16"/>
        <v>167153007.29</v>
      </c>
      <c r="O183" s="322">
        <f t="shared" si="16"/>
        <v>156375272.39</v>
      </c>
      <c r="P183" s="324">
        <v>0.0086</v>
      </c>
      <c r="Q183" s="324">
        <f>O183/B183</f>
        <v>0.09892242082045774</v>
      </c>
      <c r="R183" s="322" t="s">
        <v>384</v>
      </c>
      <c r="S183" s="322" t="s">
        <v>384</v>
      </c>
      <c r="T183" s="322" t="s">
        <v>384</v>
      </c>
      <c r="U183" s="322" t="s">
        <v>384</v>
      </c>
      <c r="V183" s="322" t="s">
        <v>384</v>
      </c>
      <c r="W183" s="322" t="s">
        <v>384</v>
      </c>
      <c r="X183" s="256"/>
    </row>
    <row r="184" spans="1:24" s="257" customFormat="1" ht="30">
      <c r="A184" s="341" t="s">
        <v>1024</v>
      </c>
      <c r="B184" s="427">
        <f>B103+B108+B113+B118+B123</f>
        <v>1086330394.24</v>
      </c>
      <c r="C184" s="322" t="s">
        <v>731</v>
      </c>
      <c r="D184" s="315" t="s">
        <v>819</v>
      </c>
      <c r="E184" s="319">
        <f>E103+E108+E113+E118</f>
        <v>89</v>
      </c>
      <c r="F184" s="319">
        <f>F103+F108+F113+F118</f>
        <v>563</v>
      </c>
      <c r="G184" s="318" t="s">
        <v>384</v>
      </c>
      <c r="H184" s="314">
        <f>H103+H108+H113+H118</f>
        <v>2246891486.56</v>
      </c>
      <c r="I184" s="314">
        <f>I103+I108+I113+I118</f>
        <v>2170785287.31</v>
      </c>
      <c r="J184" s="323">
        <f>J103+J108+J118</f>
        <v>31</v>
      </c>
      <c r="K184" s="323">
        <f>K103+K108+K118</f>
        <v>100</v>
      </c>
      <c r="L184" s="318" t="s">
        <v>384</v>
      </c>
      <c r="M184" s="314">
        <f>SUM(M102,M107,M117)</f>
        <v>269700686.25</v>
      </c>
      <c r="N184" s="314">
        <f>SUM(N102,N107,N117)</f>
        <v>263142363.49</v>
      </c>
      <c r="O184" s="314">
        <f>SUM(O102,O107,O117)</f>
        <v>229245583.01</v>
      </c>
      <c r="P184" s="325">
        <v>0.1042</v>
      </c>
      <c r="Q184" s="324">
        <f>O184/B184*100%</f>
        <v>0.21102749607809776</v>
      </c>
      <c r="R184" s="318" t="str">
        <f>R103</f>
        <v>-</v>
      </c>
      <c r="S184" s="318">
        <f>S103</f>
        <v>30301266.72</v>
      </c>
      <c r="T184" s="318">
        <f>T103</f>
        <v>30301266.72</v>
      </c>
      <c r="U184" s="318">
        <f>U103</f>
        <v>25756076.9</v>
      </c>
      <c r="V184" s="325">
        <v>0.0183</v>
      </c>
      <c r="W184" s="316">
        <f>U184/B184</f>
        <v>0.02370924815927573</v>
      </c>
      <c r="X184" s="256"/>
    </row>
    <row r="185" spans="1:23" s="304" customFormat="1" ht="30" customHeight="1">
      <c r="A185" s="341" t="s">
        <v>1025</v>
      </c>
      <c r="B185" s="427">
        <f>B138+B143+B148</f>
        <v>930527328.23</v>
      </c>
      <c r="C185" s="318" t="s">
        <v>731</v>
      </c>
      <c r="D185" s="315" t="s">
        <v>819</v>
      </c>
      <c r="E185" s="326">
        <f>SUM(E138,E143,E148)</f>
        <v>141</v>
      </c>
      <c r="F185" s="326">
        <f>SUM(F138,F143,F148)</f>
        <v>184</v>
      </c>
      <c r="G185" s="318" t="s">
        <v>384</v>
      </c>
      <c r="H185" s="314">
        <f>SUM(H138,H143,H148)</f>
        <v>326674056.15000004</v>
      </c>
      <c r="I185" s="314">
        <f>SUM(I138,I143,I148)</f>
        <v>300853808.74</v>
      </c>
      <c r="J185" s="319">
        <f>SUM(J138,J143,J148)</f>
        <v>22</v>
      </c>
      <c r="K185" s="319">
        <f>SUM(K138,K143,K148)</f>
        <v>56</v>
      </c>
      <c r="L185" s="327" t="s">
        <v>384</v>
      </c>
      <c r="M185" s="314">
        <f>SUM(M138,M143,M148)</f>
        <v>74854793.96000001</v>
      </c>
      <c r="N185" s="314">
        <f>SUM(N138,N143,N148)</f>
        <v>63585381.120000005</v>
      </c>
      <c r="O185" s="314">
        <f>SUM(O138,O143,O148)</f>
        <v>63585381.120000005</v>
      </c>
      <c r="P185" s="325">
        <v>0.0327</v>
      </c>
      <c r="Q185" s="316">
        <f>O185/B185*100%</f>
        <v>0.06833263160679952</v>
      </c>
      <c r="R185" s="315" t="s">
        <v>384</v>
      </c>
      <c r="S185" s="318">
        <f>S138+S148</f>
        <v>912396.6799999997</v>
      </c>
      <c r="T185" s="318">
        <f>T138+T148</f>
        <v>631100.1900000001</v>
      </c>
      <c r="U185" s="318">
        <f>U138+U148</f>
        <v>631100.1900000001</v>
      </c>
      <c r="V185" s="325">
        <v>0</v>
      </c>
      <c r="W185" s="316">
        <f>U185/B185</f>
        <v>0.0006782177920560867</v>
      </c>
    </row>
    <row r="186" spans="1:23" s="304" customFormat="1" ht="29.25" customHeight="1">
      <c r="A186" s="341" t="s">
        <v>1026</v>
      </c>
      <c r="B186" s="321">
        <f>B158+B163+B168</f>
        <v>821954769.52</v>
      </c>
      <c r="C186" s="322" t="s">
        <v>731</v>
      </c>
      <c r="D186" s="311" t="s">
        <v>819</v>
      </c>
      <c r="E186" s="328">
        <f>SUM(E168,E163,E158)</f>
        <v>6</v>
      </c>
      <c r="F186" s="328">
        <f>SUM(F168,F163,F158)</f>
        <v>15</v>
      </c>
      <c r="G186" s="318" t="s">
        <v>384</v>
      </c>
      <c r="H186" s="314">
        <f>SUM(H168,H163,H158)</f>
        <v>679462.4600000001</v>
      </c>
      <c r="I186" s="314">
        <f>SUM(I168,I163,I158)</f>
        <v>645191.91</v>
      </c>
      <c r="J186" s="329">
        <f>J158</f>
        <v>3</v>
      </c>
      <c r="K186" s="329">
        <f>K158</f>
        <v>9</v>
      </c>
      <c r="L186" s="327" t="s">
        <v>384</v>
      </c>
      <c r="M186" s="314">
        <f>M158</f>
        <v>468657.05000000005</v>
      </c>
      <c r="N186" s="314">
        <f>N158</f>
        <v>444934.43</v>
      </c>
      <c r="O186" s="314">
        <f>O158</f>
        <v>398358.46</v>
      </c>
      <c r="P186" s="324">
        <v>0</v>
      </c>
      <c r="Q186" s="316">
        <f>O186/B186</f>
        <v>0.00048464766526341944</v>
      </c>
      <c r="R186" s="330" t="s">
        <v>384</v>
      </c>
      <c r="S186" s="330" t="s">
        <v>384</v>
      </c>
      <c r="T186" s="330" t="s">
        <v>384</v>
      </c>
      <c r="U186" s="330" t="s">
        <v>384</v>
      </c>
      <c r="V186" s="330" t="s">
        <v>384</v>
      </c>
      <c r="W186" s="330" t="s">
        <v>384</v>
      </c>
    </row>
    <row r="187" spans="1:23" s="304" customFormat="1" ht="28.5" customHeight="1">
      <c r="A187" s="341" t="s">
        <v>1027</v>
      </c>
      <c r="B187" s="321">
        <f>B133</f>
        <v>688178700</v>
      </c>
      <c r="C187" s="327" t="s">
        <v>700</v>
      </c>
      <c r="D187" s="311" t="s">
        <v>819</v>
      </c>
      <c r="E187" s="328" t="s">
        <v>384</v>
      </c>
      <c r="F187" s="328" t="s">
        <v>384</v>
      </c>
      <c r="G187" s="318" t="s">
        <v>384</v>
      </c>
      <c r="H187" s="318" t="s">
        <v>384</v>
      </c>
      <c r="I187" s="314">
        <f>SUM(I169,I164,I159)</f>
        <v>0</v>
      </c>
      <c r="J187" s="329" t="s">
        <v>384</v>
      </c>
      <c r="K187" s="329" t="s">
        <v>384</v>
      </c>
      <c r="L187" s="327" t="s">
        <v>384</v>
      </c>
      <c r="M187" s="327" t="s">
        <v>384</v>
      </c>
      <c r="N187" s="327" t="s">
        <v>384</v>
      </c>
      <c r="O187" s="328" t="s">
        <v>384</v>
      </c>
      <c r="P187" s="324">
        <v>0</v>
      </c>
      <c r="Q187" s="316">
        <v>0</v>
      </c>
      <c r="R187" s="330" t="s">
        <v>384</v>
      </c>
      <c r="S187" s="330" t="s">
        <v>384</v>
      </c>
      <c r="T187" s="330" t="s">
        <v>384</v>
      </c>
      <c r="U187" s="330" t="s">
        <v>384</v>
      </c>
      <c r="V187" s="330" t="s">
        <v>384</v>
      </c>
      <c r="W187" s="330" t="s">
        <v>384</v>
      </c>
    </row>
    <row r="188" spans="1:23" s="331" customFormat="1" ht="30.75" customHeight="1">
      <c r="A188" s="341" t="s">
        <v>1028</v>
      </c>
      <c r="B188" s="321">
        <f>B128+B153</f>
        <v>611264610</v>
      </c>
      <c r="C188" s="327" t="s">
        <v>700</v>
      </c>
      <c r="D188" s="311" t="s">
        <v>819</v>
      </c>
      <c r="E188" s="328" t="s">
        <v>384</v>
      </c>
      <c r="F188" s="328" t="s">
        <v>384</v>
      </c>
      <c r="G188" s="318" t="s">
        <v>384</v>
      </c>
      <c r="H188" s="318" t="s">
        <v>384</v>
      </c>
      <c r="I188" s="314">
        <f>SUM(I170,I165,I160)</f>
        <v>0</v>
      </c>
      <c r="J188" s="329" t="s">
        <v>384</v>
      </c>
      <c r="K188" s="329" t="s">
        <v>384</v>
      </c>
      <c r="L188" s="327" t="s">
        <v>384</v>
      </c>
      <c r="M188" s="327" t="s">
        <v>384</v>
      </c>
      <c r="N188" s="327" t="s">
        <v>384</v>
      </c>
      <c r="O188" s="328" t="s">
        <v>384</v>
      </c>
      <c r="P188" s="324">
        <v>0</v>
      </c>
      <c r="Q188" s="316">
        <v>0</v>
      </c>
      <c r="R188" s="330" t="s">
        <v>384</v>
      </c>
      <c r="S188" s="330" t="s">
        <v>384</v>
      </c>
      <c r="T188" s="330" t="s">
        <v>384</v>
      </c>
      <c r="U188" s="330" t="s">
        <v>384</v>
      </c>
      <c r="V188" s="330" t="s">
        <v>384</v>
      </c>
      <c r="W188" s="330" t="s">
        <v>384</v>
      </c>
    </row>
    <row r="189" spans="1:23" ht="36.75" customHeight="1">
      <c r="A189" s="341" t="s">
        <v>1029</v>
      </c>
      <c r="B189" s="321">
        <f>B173</f>
        <v>438976514.39</v>
      </c>
      <c r="C189" s="327" t="s">
        <v>731</v>
      </c>
      <c r="D189" s="311" t="s">
        <v>819</v>
      </c>
      <c r="E189" s="328">
        <f>E173</f>
        <v>0</v>
      </c>
      <c r="F189" s="328">
        <f>F173</f>
        <v>3</v>
      </c>
      <c r="G189" s="318" t="s">
        <v>384</v>
      </c>
      <c r="H189" s="314">
        <f>H173</f>
        <v>218855811</v>
      </c>
      <c r="I189" s="314">
        <f>I173</f>
        <v>186027440</v>
      </c>
      <c r="J189" s="329">
        <f>J173</f>
        <v>0</v>
      </c>
      <c r="K189" s="329">
        <f>K173</f>
        <v>3</v>
      </c>
      <c r="L189" s="327" t="s">
        <v>384</v>
      </c>
      <c r="M189" s="314">
        <f>M173</f>
        <v>219585257</v>
      </c>
      <c r="N189" s="314">
        <f>N173</f>
        <v>186647267.77</v>
      </c>
      <c r="O189" s="314">
        <v>186027439.35</v>
      </c>
      <c r="P189" s="324">
        <v>0.4123</v>
      </c>
      <c r="Q189" s="316">
        <f>O189/B189</f>
        <v>0.4237753803492266</v>
      </c>
      <c r="R189" s="332" t="s">
        <v>384</v>
      </c>
      <c r="S189" s="336">
        <f>S173</f>
        <v>18050680.75</v>
      </c>
      <c r="T189" s="336">
        <f>T173</f>
        <v>15342300.69</v>
      </c>
      <c r="U189" s="336">
        <v>4833952.08</v>
      </c>
      <c r="V189" s="355">
        <v>0.0203</v>
      </c>
      <c r="W189" s="355">
        <f>W173</f>
        <v>0.03495016290636778</v>
      </c>
    </row>
    <row r="190" spans="1:23" ht="30" customHeight="1" thickBot="1">
      <c r="A190" s="470" t="s">
        <v>126</v>
      </c>
      <c r="B190" s="356">
        <f>SUM(B177:B189)</f>
        <v>11651660376.72</v>
      </c>
      <c r="C190" s="333" t="s">
        <v>1040</v>
      </c>
      <c r="D190" s="334" t="s">
        <v>819</v>
      </c>
      <c r="E190" s="335">
        <f>SUM(E177:E189)</f>
        <v>374</v>
      </c>
      <c r="F190" s="323">
        <f aca="true" t="shared" si="17" ref="F190:O190">SUM(F177:F189)</f>
        <v>1012</v>
      </c>
      <c r="G190" s="336">
        <f>SUM(G177:G189)</f>
        <v>628581836.24</v>
      </c>
      <c r="H190" s="336">
        <f t="shared" si="17"/>
        <v>3350334708.6200004</v>
      </c>
      <c r="I190" s="336">
        <f t="shared" si="17"/>
        <v>3105059859</v>
      </c>
      <c r="J190" s="323">
        <f t="shared" si="17"/>
        <v>75</v>
      </c>
      <c r="K190" s="323">
        <f t="shared" si="17"/>
        <v>250</v>
      </c>
      <c r="L190" s="336">
        <f t="shared" si="17"/>
        <v>458447481.58</v>
      </c>
      <c r="M190" s="337">
        <f t="shared" si="17"/>
        <v>964399654.16</v>
      </c>
      <c r="N190" s="337">
        <f t="shared" si="17"/>
        <v>854052363.81</v>
      </c>
      <c r="O190" s="337">
        <f t="shared" si="17"/>
        <v>807621888.74</v>
      </c>
      <c r="P190" s="324">
        <v>0.0419</v>
      </c>
      <c r="Q190" s="316">
        <f>O190/B190</f>
        <v>0.06931388854704583</v>
      </c>
      <c r="R190" s="338" t="s">
        <v>384</v>
      </c>
      <c r="S190" s="336">
        <f>SUM(S177:S189)</f>
        <v>49758755.31</v>
      </c>
      <c r="T190" s="336">
        <f>SUM(T177:T189)</f>
        <v>46719637.64</v>
      </c>
      <c r="U190" s="336">
        <f>SUM(U177:U189)</f>
        <v>31666099.21</v>
      </c>
      <c r="V190" s="355">
        <v>0.0021</v>
      </c>
      <c r="W190" s="355">
        <f>U190/B190</f>
        <v>0.0027177327682214995</v>
      </c>
    </row>
    <row r="191" spans="1:23" s="304" customFormat="1" ht="19.5" customHeight="1" thickBot="1">
      <c r="A191" s="687"/>
      <c r="B191" s="688"/>
      <c r="C191" s="688"/>
      <c r="D191" s="688"/>
      <c r="E191" s="688"/>
      <c r="F191" s="688"/>
      <c r="G191" s="688"/>
      <c r="H191" s="688"/>
      <c r="I191" s="688"/>
      <c r="J191" s="688"/>
      <c r="K191" s="688"/>
      <c r="L191" s="688"/>
      <c r="M191" s="688"/>
      <c r="N191" s="688"/>
      <c r="O191" s="688"/>
      <c r="P191" s="688"/>
      <c r="Q191" s="688"/>
      <c r="R191" s="688"/>
      <c r="S191" s="688"/>
      <c r="T191" s="688"/>
      <c r="U191" s="688"/>
      <c r="V191" s="688"/>
      <c r="W191" s="689"/>
    </row>
    <row r="192" spans="1:23" s="304" customFormat="1" ht="18.75" customHeight="1">
      <c r="A192" s="690" t="s">
        <v>112</v>
      </c>
      <c r="B192" s="691"/>
      <c r="C192" s="691"/>
      <c r="D192" s="691"/>
      <c r="E192" s="691"/>
      <c r="F192" s="691"/>
      <c r="G192" s="691"/>
      <c r="H192" s="691"/>
      <c r="I192" s="691"/>
      <c r="J192" s="691"/>
      <c r="K192" s="691"/>
      <c r="L192" s="691"/>
      <c r="M192" s="691"/>
      <c r="N192" s="691"/>
      <c r="O192" s="691"/>
      <c r="P192" s="691"/>
      <c r="Q192" s="691"/>
      <c r="R192" s="691"/>
      <c r="S192" s="691"/>
      <c r="T192" s="691"/>
      <c r="U192" s="691"/>
      <c r="V192" s="691"/>
      <c r="W192" s="692"/>
    </row>
    <row r="193" spans="1:23" s="304" customFormat="1" ht="18.75" customHeight="1">
      <c r="A193" s="659" t="s">
        <v>132</v>
      </c>
      <c r="B193" s="660"/>
      <c r="C193" s="660"/>
      <c r="D193" s="660"/>
      <c r="E193" s="660"/>
      <c r="F193" s="660"/>
      <c r="G193" s="660"/>
      <c r="H193" s="660"/>
      <c r="I193" s="660"/>
      <c r="J193" s="660"/>
      <c r="K193" s="660"/>
      <c r="L193" s="660"/>
      <c r="M193" s="660"/>
      <c r="N193" s="660"/>
      <c r="O193" s="660"/>
      <c r="P193" s="660"/>
      <c r="Q193" s="660"/>
      <c r="R193" s="660"/>
      <c r="S193" s="660"/>
      <c r="T193" s="660"/>
      <c r="U193" s="660"/>
      <c r="V193" s="660"/>
      <c r="W193" s="661"/>
    </row>
    <row r="194" spans="1:23" s="304" customFormat="1" ht="18.75" customHeight="1">
      <c r="A194" s="659" t="s">
        <v>138</v>
      </c>
      <c r="B194" s="665"/>
      <c r="C194" s="665"/>
      <c r="D194" s="665"/>
      <c r="E194" s="665"/>
      <c r="F194" s="665"/>
      <c r="G194" s="665"/>
      <c r="H194" s="665"/>
      <c r="I194" s="665"/>
      <c r="J194" s="665"/>
      <c r="K194" s="665"/>
      <c r="L194" s="665"/>
      <c r="M194" s="665"/>
      <c r="N194" s="665"/>
      <c r="O194" s="665"/>
      <c r="P194" s="665"/>
      <c r="Q194" s="665"/>
      <c r="R194" s="665"/>
      <c r="S194" s="665"/>
      <c r="T194" s="665"/>
      <c r="U194" s="665"/>
      <c r="V194" s="665"/>
      <c r="W194" s="666"/>
    </row>
    <row r="195" spans="1:23" ht="12.75">
      <c r="A195" s="667" t="s">
        <v>133</v>
      </c>
      <c r="B195" s="668"/>
      <c r="C195" s="668"/>
      <c r="D195" s="668"/>
      <c r="E195" s="668"/>
      <c r="F195" s="668"/>
      <c r="G195" s="668"/>
      <c r="H195" s="668"/>
      <c r="I195" s="668"/>
      <c r="J195" s="668"/>
      <c r="K195" s="668"/>
      <c r="L195" s="668"/>
      <c r="M195" s="668"/>
      <c r="N195" s="668"/>
      <c r="O195" s="668"/>
      <c r="P195" s="668"/>
      <c r="Q195" s="668"/>
      <c r="R195" s="668"/>
      <c r="S195" s="668"/>
      <c r="T195" s="668"/>
      <c r="U195" s="668"/>
      <c r="V195" s="668"/>
      <c r="W195" s="669"/>
    </row>
    <row r="196" spans="1:23" s="161" customFormat="1" ht="11.25">
      <c r="A196" s="667" t="s">
        <v>134</v>
      </c>
      <c r="B196" s="668"/>
      <c r="C196" s="668"/>
      <c r="D196" s="668"/>
      <c r="E196" s="668"/>
      <c r="F196" s="668"/>
      <c r="G196" s="660"/>
      <c r="H196" s="660"/>
      <c r="I196" s="660"/>
      <c r="J196" s="660"/>
      <c r="K196" s="660"/>
      <c r="L196" s="660"/>
      <c r="M196" s="660"/>
      <c r="N196" s="660"/>
      <c r="O196" s="660"/>
      <c r="P196" s="660"/>
      <c r="Q196" s="660"/>
      <c r="R196" s="660"/>
      <c r="S196" s="660"/>
      <c r="T196" s="660"/>
      <c r="U196" s="660"/>
      <c r="V196" s="660"/>
      <c r="W196" s="661"/>
    </row>
    <row r="197" spans="1:23" ht="12.75">
      <c r="A197" s="667" t="s">
        <v>135</v>
      </c>
      <c r="B197" s="665"/>
      <c r="C197" s="665"/>
      <c r="D197" s="665"/>
      <c r="E197" s="665"/>
      <c r="F197" s="665"/>
      <c r="G197" s="665"/>
      <c r="H197" s="665"/>
      <c r="I197" s="665"/>
      <c r="J197" s="665"/>
      <c r="K197" s="665"/>
      <c r="L197" s="665"/>
      <c r="M197" s="665"/>
      <c r="N197" s="665"/>
      <c r="O197" s="665"/>
      <c r="P197" s="665"/>
      <c r="Q197" s="665"/>
      <c r="R197" s="665"/>
      <c r="S197" s="665"/>
      <c r="T197" s="665"/>
      <c r="U197" s="665"/>
      <c r="V197" s="665"/>
      <c r="W197" s="666"/>
    </row>
    <row r="198" spans="1:23" ht="12.75">
      <c r="A198" s="659" t="s">
        <v>139</v>
      </c>
      <c r="B198" s="660"/>
      <c r="C198" s="660"/>
      <c r="D198" s="660"/>
      <c r="E198" s="660"/>
      <c r="F198" s="660"/>
      <c r="G198" s="660"/>
      <c r="H198" s="660"/>
      <c r="I198" s="660"/>
      <c r="J198" s="660"/>
      <c r="K198" s="660"/>
      <c r="L198" s="660"/>
      <c r="M198" s="660"/>
      <c r="N198" s="660"/>
      <c r="O198" s="660"/>
      <c r="P198" s="660"/>
      <c r="Q198" s="660"/>
      <c r="R198" s="660"/>
      <c r="S198" s="660"/>
      <c r="T198" s="660"/>
      <c r="U198" s="660"/>
      <c r="V198" s="660"/>
      <c r="W198" s="661"/>
    </row>
    <row r="199" spans="1:23" ht="12.75">
      <c r="A199" s="659" t="s">
        <v>136</v>
      </c>
      <c r="B199" s="660"/>
      <c r="C199" s="660"/>
      <c r="D199" s="660"/>
      <c r="E199" s="660"/>
      <c r="F199" s="660"/>
      <c r="G199" s="660"/>
      <c r="H199" s="660"/>
      <c r="I199" s="660"/>
      <c r="J199" s="660"/>
      <c r="K199" s="660"/>
      <c r="L199" s="660"/>
      <c r="M199" s="660"/>
      <c r="N199" s="660"/>
      <c r="O199" s="660"/>
      <c r="P199" s="660"/>
      <c r="Q199" s="660"/>
      <c r="R199" s="660"/>
      <c r="S199" s="660"/>
      <c r="T199" s="660"/>
      <c r="U199" s="660"/>
      <c r="V199" s="660"/>
      <c r="W199" s="661"/>
    </row>
    <row r="200" spans="1:23" ht="12.75">
      <c r="A200" s="659" t="s">
        <v>328</v>
      </c>
      <c r="B200" s="660"/>
      <c r="C200" s="660"/>
      <c r="D200" s="660"/>
      <c r="E200" s="660"/>
      <c r="F200" s="660"/>
      <c r="G200" s="660"/>
      <c r="H200" s="660"/>
      <c r="I200" s="660"/>
      <c r="J200" s="660"/>
      <c r="K200" s="660"/>
      <c r="L200" s="660"/>
      <c r="M200" s="660"/>
      <c r="N200" s="660"/>
      <c r="O200" s="660"/>
      <c r="P200" s="660"/>
      <c r="Q200" s="660"/>
      <c r="R200" s="660"/>
      <c r="S200" s="660"/>
      <c r="T200" s="660"/>
      <c r="U200" s="660"/>
      <c r="V200" s="660"/>
      <c r="W200" s="661"/>
    </row>
    <row r="201" spans="1:23" ht="13.5" thickBot="1">
      <c r="A201" s="662" t="s">
        <v>147</v>
      </c>
      <c r="B201" s="663"/>
      <c r="C201" s="663"/>
      <c r="D201" s="663"/>
      <c r="E201" s="663"/>
      <c r="F201" s="663"/>
      <c r="G201" s="663"/>
      <c r="H201" s="663"/>
      <c r="I201" s="663"/>
      <c r="J201" s="663"/>
      <c r="K201" s="663"/>
      <c r="L201" s="663"/>
      <c r="M201" s="663"/>
      <c r="N201" s="663"/>
      <c r="O201" s="663"/>
      <c r="P201" s="663"/>
      <c r="Q201" s="663"/>
      <c r="R201" s="663"/>
      <c r="S201" s="663"/>
      <c r="T201" s="663"/>
      <c r="U201" s="663"/>
      <c r="V201" s="663"/>
      <c r="W201" s="664"/>
    </row>
    <row r="203" spans="1:23" ht="12.75">
      <c r="A203" s="339"/>
      <c r="B203" s="339"/>
      <c r="C203" s="339"/>
      <c r="D203" s="339"/>
      <c r="E203" s="339"/>
      <c r="F203" s="339"/>
      <c r="G203" s="161"/>
      <c r="H203" s="161"/>
      <c r="I203" s="161"/>
      <c r="J203" s="161"/>
      <c r="K203" s="161"/>
      <c r="L203" s="161"/>
      <c r="M203" s="161"/>
      <c r="N203" s="161"/>
      <c r="O203" s="161"/>
      <c r="P203" s="161"/>
      <c r="Q203" s="161"/>
      <c r="R203" s="161"/>
      <c r="S203" s="161"/>
      <c r="T203" s="161"/>
      <c r="U203" s="161"/>
      <c r="V203" s="161"/>
      <c r="W203" s="161"/>
    </row>
    <row r="204" spans="1:6" ht="12.75">
      <c r="A204" s="340"/>
      <c r="B204" s="340"/>
      <c r="C204" s="340"/>
      <c r="D204" s="340"/>
      <c r="E204" s="340"/>
      <c r="F204" s="340"/>
    </row>
    <row r="205" spans="1:6" ht="12.75">
      <c r="A205" s="340"/>
      <c r="B205" s="340"/>
      <c r="C205" s="340"/>
      <c r="D205" s="340"/>
      <c r="E205" s="340"/>
      <c r="F205" s="340"/>
    </row>
    <row r="206" spans="1:6" ht="12.75">
      <c r="A206" s="340"/>
      <c r="B206" s="340"/>
      <c r="C206" s="340"/>
      <c r="D206" s="340"/>
      <c r="E206" s="340"/>
      <c r="F206" s="340"/>
    </row>
    <row r="207" spans="1:6" ht="12.75">
      <c r="A207" s="340"/>
      <c r="B207" s="340"/>
      <c r="C207" s="340"/>
      <c r="D207" s="340"/>
      <c r="E207" s="340"/>
      <c r="F207" s="340"/>
    </row>
    <row r="208" spans="1:6" ht="12.75">
      <c r="A208" s="340"/>
      <c r="B208" s="340"/>
      <c r="C208" s="340"/>
      <c r="D208" s="340"/>
      <c r="E208" s="340"/>
      <c r="F208" s="340"/>
    </row>
  </sheetData>
  <sheetProtection/>
  <mergeCells count="127">
    <mergeCell ref="A1:W1"/>
    <mergeCell ref="A2:A4"/>
    <mergeCell ref="B2:B4"/>
    <mergeCell ref="C2:C4"/>
    <mergeCell ref="D2:D4"/>
    <mergeCell ref="E2:I2"/>
    <mergeCell ref="J2:Q2"/>
    <mergeCell ref="R2:W2"/>
    <mergeCell ref="E3:F3"/>
    <mergeCell ref="G3:I3"/>
    <mergeCell ref="J3:K3"/>
    <mergeCell ref="L3:Q3"/>
    <mergeCell ref="R3:W3"/>
    <mergeCell ref="A6:W6"/>
    <mergeCell ref="A9:W9"/>
    <mergeCell ref="A10:W10"/>
    <mergeCell ref="A11:W11"/>
    <mergeCell ref="A14:W14"/>
    <mergeCell ref="A15:W15"/>
    <mergeCell ref="A16:W16"/>
    <mergeCell ref="A19:W19"/>
    <mergeCell ref="A20:W20"/>
    <mergeCell ref="A21:W21"/>
    <mergeCell ref="A24:W24"/>
    <mergeCell ref="A25:W25"/>
    <mergeCell ref="A26:W26"/>
    <mergeCell ref="A29:W29"/>
    <mergeCell ref="A30:W30"/>
    <mergeCell ref="A31:W31"/>
    <mergeCell ref="A34:W34"/>
    <mergeCell ref="A35:W35"/>
    <mergeCell ref="A36:W36"/>
    <mergeCell ref="A39:W39"/>
    <mergeCell ref="A40:W40"/>
    <mergeCell ref="A41:W41"/>
    <mergeCell ref="A44:W44"/>
    <mergeCell ref="A45:W45"/>
    <mergeCell ref="A46:W46"/>
    <mergeCell ref="A49:W49"/>
    <mergeCell ref="A50:W50"/>
    <mergeCell ref="A51:W51"/>
    <mergeCell ref="A54:W54"/>
    <mergeCell ref="A55:W55"/>
    <mergeCell ref="A56:W56"/>
    <mergeCell ref="A59:W59"/>
    <mergeCell ref="A60:W60"/>
    <mergeCell ref="A61:W61"/>
    <mergeCell ref="A64:W64"/>
    <mergeCell ref="A65:W65"/>
    <mergeCell ref="A66:W66"/>
    <mergeCell ref="A69:W69"/>
    <mergeCell ref="A70:W70"/>
    <mergeCell ref="A71:W71"/>
    <mergeCell ref="A74:W74"/>
    <mergeCell ref="A75:W75"/>
    <mergeCell ref="A76:W76"/>
    <mergeCell ref="A79:W79"/>
    <mergeCell ref="A80:W80"/>
    <mergeCell ref="A81:W81"/>
    <mergeCell ref="A84:W84"/>
    <mergeCell ref="A85:W85"/>
    <mergeCell ref="A86:W86"/>
    <mergeCell ref="A89:W89"/>
    <mergeCell ref="A90:W90"/>
    <mergeCell ref="A91:W91"/>
    <mergeCell ref="A94:W94"/>
    <mergeCell ref="A95:W95"/>
    <mergeCell ref="A96:W96"/>
    <mergeCell ref="A99:W99"/>
    <mergeCell ref="A100:W100"/>
    <mergeCell ref="A101:W101"/>
    <mergeCell ref="A104:W104"/>
    <mergeCell ref="A105:W105"/>
    <mergeCell ref="A106:W106"/>
    <mergeCell ref="A109:W109"/>
    <mergeCell ref="A110:W110"/>
    <mergeCell ref="A111:W111"/>
    <mergeCell ref="A114:W114"/>
    <mergeCell ref="A115:W115"/>
    <mergeCell ref="A116:W116"/>
    <mergeCell ref="A119:W119"/>
    <mergeCell ref="A120:W120"/>
    <mergeCell ref="A121:W121"/>
    <mergeCell ref="A124:W124"/>
    <mergeCell ref="A125:W125"/>
    <mergeCell ref="A126:W126"/>
    <mergeCell ref="A129:W129"/>
    <mergeCell ref="A130:W130"/>
    <mergeCell ref="A131:W131"/>
    <mergeCell ref="A134:W134"/>
    <mergeCell ref="A135:W135"/>
    <mergeCell ref="A136:W136"/>
    <mergeCell ref="A139:W139"/>
    <mergeCell ref="A140:W140"/>
    <mergeCell ref="A141:W141"/>
    <mergeCell ref="A144:W144"/>
    <mergeCell ref="A145:W145"/>
    <mergeCell ref="A146:W146"/>
    <mergeCell ref="A149:W149"/>
    <mergeCell ref="A150:W150"/>
    <mergeCell ref="A151:W151"/>
    <mergeCell ref="A154:W154"/>
    <mergeCell ref="A155:W155"/>
    <mergeCell ref="A156:W156"/>
    <mergeCell ref="A159:W159"/>
    <mergeCell ref="A160:W160"/>
    <mergeCell ref="A161:W161"/>
    <mergeCell ref="A164:W164"/>
    <mergeCell ref="A165:W165"/>
    <mergeCell ref="A166:W166"/>
    <mergeCell ref="A169:W169"/>
    <mergeCell ref="A170:W170"/>
    <mergeCell ref="A171:W171"/>
    <mergeCell ref="A174:W174"/>
    <mergeCell ref="A175:W175"/>
    <mergeCell ref="A176:W176"/>
    <mergeCell ref="A191:W191"/>
    <mergeCell ref="A192:W192"/>
    <mergeCell ref="A199:W199"/>
    <mergeCell ref="A200:W200"/>
    <mergeCell ref="A201:W201"/>
    <mergeCell ref="A193:W193"/>
    <mergeCell ref="A194:W194"/>
    <mergeCell ref="A195:W195"/>
    <mergeCell ref="A196:W196"/>
    <mergeCell ref="A197:W197"/>
    <mergeCell ref="A198:W198"/>
  </mergeCells>
  <printOptions/>
  <pageMargins left="0.25" right="0.25" top="0.75" bottom="0.75" header="0.3" footer="0.3"/>
  <pageSetup fitToHeight="0" fitToWidth="1" horizontalDpi="600" verticalDpi="600" orientation="landscape" paperSize="8" scale="62" r:id="rId1"/>
  <rowBreaks count="6" manualBreakCount="6">
    <brk id="34" max="22" man="1"/>
    <brk id="70" max="22" man="1"/>
    <brk id="100" max="22" man="1"/>
    <brk id="125" max="22" man="1"/>
    <brk id="150" max="22" man="1"/>
    <brk id="175" max="22" man="1"/>
  </rowBreaks>
</worksheet>
</file>

<file path=xl/worksheets/sheet20.xml><?xml version="1.0" encoding="utf-8"?>
<worksheet xmlns="http://schemas.openxmlformats.org/spreadsheetml/2006/main" xmlns:r="http://schemas.openxmlformats.org/officeDocument/2006/relationships">
  <sheetPr>
    <tabColor theme="0" tint="-0.4999699890613556"/>
    <pageSetUpPr fitToPage="1"/>
  </sheetPr>
  <dimension ref="A1:L29"/>
  <sheetViews>
    <sheetView zoomScalePageLayoutView="0" workbookViewId="0" topLeftCell="A1">
      <selection activeCell="B5" sqref="B5:B6"/>
    </sheetView>
  </sheetViews>
  <sheetFormatPr defaultColWidth="9.140625" defaultRowHeight="12.75"/>
  <cols>
    <col min="1" max="1" width="9.140625" style="10" customWidth="1"/>
    <col min="2" max="2" width="17.00390625" style="10" customWidth="1"/>
    <col min="3" max="7" width="8.421875" style="10" customWidth="1"/>
    <col min="8" max="11" width="9.140625" style="10" customWidth="1"/>
    <col min="12" max="12" width="26.00390625" style="10" customWidth="1"/>
    <col min="13" max="16384" width="9.140625" style="10" customWidth="1"/>
  </cols>
  <sheetData>
    <row r="1" spans="1:12" s="11" customFormat="1" ht="18.75" customHeight="1">
      <c r="A1" s="1009" t="s">
        <v>817</v>
      </c>
      <c r="B1" s="1009"/>
      <c r="C1" s="1009"/>
      <c r="D1" s="1009"/>
      <c r="E1" s="1009"/>
      <c r="F1" s="1009"/>
      <c r="G1" s="1009"/>
      <c r="H1" s="1009"/>
      <c r="I1" s="1009"/>
      <c r="J1" s="1009"/>
      <c r="K1" s="1009"/>
      <c r="L1" s="1009"/>
    </row>
    <row r="2" spans="1:12" ht="42.75" customHeight="1">
      <c r="A2" s="1010" t="s">
        <v>0</v>
      </c>
      <c r="B2" s="1010"/>
      <c r="C2" s="1010"/>
      <c r="D2" s="1010"/>
      <c r="E2" s="1010"/>
      <c r="F2" s="1010"/>
      <c r="G2" s="1010"/>
      <c r="H2" s="1010"/>
      <c r="I2" s="1010"/>
      <c r="J2" s="1010"/>
      <c r="K2" s="1010"/>
      <c r="L2" s="1010"/>
    </row>
    <row r="3" spans="1:12" ht="15.75" thickBot="1">
      <c r="A3" s="15" t="s">
        <v>1</v>
      </c>
      <c r="B3" s="16"/>
      <c r="C3" s="16"/>
      <c r="D3" s="16"/>
      <c r="E3" s="16"/>
      <c r="F3" s="16"/>
      <c r="G3" s="16"/>
      <c r="H3" s="16"/>
      <c r="I3" s="16"/>
      <c r="J3" s="16"/>
      <c r="K3" s="16"/>
      <c r="L3" s="16"/>
    </row>
    <row r="4" spans="1:12" ht="40.5" customHeight="1" thickBot="1">
      <c r="A4" s="17" t="s">
        <v>2</v>
      </c>
      <c r="B4" s="63" t="s">
        <v>3</v>
      </c>
      <c r="C4" s="1011" t="s">
        <v>4</v>
      </c>
      <c r="D4" s="1012"/>
      <c r="E4" s="1012"/>
      <c r="F4" s="1012"/>
      <c r="G4" s="1013"/>
      <c r="H4" s="1014" t="s">
        <v>5</v>
      </c>
      <c r="I4" s="1015"/>
      <c r="J4" s="1016" t="s">
        <v>6</v>
      </c>
      <c r="K4" s="1017"/>
      <c r="L4" s="1018"/>
    </row>
    <row r="5" spans="1:12" ht="12">
      <c r="A5" s="986">
        <v>1</v>
      </c>
      <c r="B5" s="988">
        <v>2</v>
      </c>
      <c r="C5" s="85">
        <v>3</v>
      </c>
      <c r="D5" s="86">
        <v>4</v>
      </c>
      <c r="E5" s="86">
        <v>5</v>
      </c>
      <c r="F5" s="86">
        <v>6</v>
      </c>
      <c r="G5" s="86">
        <v>7</v>
      </c>
      <c r="H5" s="18">
        <v>8</v>
      </c>
      <c r="I5" s="20">
        <v>9</v>
      </c>
      <c r="J5" s="18">
        <v>10</v>
      </c>
      <c r="K5" s="19">
        <v>11</v>
      </c>
      <c r="L5" s="20">
        <v>12</v>
      </c>
    </row>
    <row r="6" spans="1:12" ht="143.25" customHeight="1">
      <c r="A6" s="987"/>
      <c r="B6" s="989"/>
      <c r="C6" s="87" t="s">
        <v>46</v>
      </c>
      <c r="D6" s="87" t="s">
        <v>24</v>
      </c>
      <c r="E6" s="87" t="s">
        <v>25</v>
      </c>
      <c r="F6" s="87" t="s">
        <v>47</v>
      </c>
      <c r="G6" s="88" t="s">
        <v>7</v>
      </c>
      <c r="H6" s="21" t="s">
        <v>8</v>
      </c>
      <c r="I6" s="23" t="s">
        <v>9</v>
      </c>
      <c r="J6" s="21" t="s">
        <v>10</v>
      </c>
      <c r="K6" s="22" t="s">
        <v>24</v>
      </c>
      <c r="L6" s="23" t="s">
        <v>25</v>
      </c>
    </row>
    <row r="7" spans="1:12" ht="25.5" customHeight="1">
      <c r="A7" s="1002" t="s">
        <v>193</v>
      </c>
      <c r="B7" s="89" t="s">
        <v>11</v>
      </c>
      <c r="C7" s="24"/>
      <c r="D7" s="25"/>
      <c r="E7" s="25"/>
      <c r="F7" s="25"/>
      <c r="G7" s="90">
        <v>3</v>
      </c>
      <c r="H7" s="24"/>
      <c r="I7" s="91"/>
      <c r="J7" s="1005"/>
      <c r="K7" s="1006"/>
      <c r="L7" s="1007"/>
    </row>
    <row r="8" spans="1:12" ht="25.5">
      <c r="A8" s="1003"/>
      <c r="B8" s="89" t="s">
        <v>12</v>
      </c>
      <c r="C8" s="24"/>
      <c r="D8" s="25"/>
      <c r="E8" s="25"/>
      <c r="F8" s="25"/>
      <c r="G8" s="90">
        <v>4</v>
      </c>
      <c r="H8" s="993"/>
      <c r="I8" s="994"/>
      <c r="J8" s="26">
        <v>5</v>
      </c>
      <c r="K8" s="25"/>
      <c r="L8" s="27"/>
    </row>
    <row r="9" spans="1:12" ht="25.5">
      <c r="A9" s="1003"/>
      <c r="B9" s="92" t="s">
        <v>45</v>
      </c>
      <c r="C9" s="93"/>
      <c r="D9" s="94"/>
      <c r="E9" s="94"/>
      <c r="F9" s="94"/>
      <c r="G9" s="95">
        <v>6</v>
      </c>
      <c r="H9" s="995"/>
      <c r="I9" s="996"/>
      <c r="J9" s="993"/>
      <c r="K9" s="999"/>
      <c r="L9" s="994"/>
    </row>
    <row r="10" spans="1:12" ht="25.5" customHeight="1" thickBot="1">
      <c r="A10" s="1004"/>
      <c r="B10" s="96" t="s">
        <v>194</v>
      </c>
      <c r="C10" s="97"/>
      <c r="D10" s="28"/>
      <c r="E10" s="28"/>
      <c r="F10" s="28"/>
      <c r="G10" s="98">
        <v>7</v>
      </c>
      <c r="H10" s="997"/>
      <c r="I10" s="998"/>
      <c r="J10" s="997"/>
      <c r="K10" s="1000"/>
      <c r="L10" s="998"/>
    </row>
    <row r="11" spans="1:12" ht="15.75" customHeight="1">
      <c r="A11" s="1001" t="s">
        <v>195</v>
      </c>
      <c r="B11" s="1001"/>
      <c r="C11" s="1001"/>
      <c r="D11" s="1001"/>
      <c r="E11" s="1001"/>
      <c r="F11" s="1001"/>
      <c r="G11" s="1001"/>
      <c r="H11" s="1001"/>
      <c r="I11" s="1001"/>
      <c r="J11" s="1001"/>
      <c r="K11" s="1001"/>
      <c r="L11" s="1001"/>
    </row>
    <row r="12" spans="1:12" ht="12">
      <c r="A12" s="982" t="s">
        <v>13</v>
      </c>
      <c r="B12" s="983"/>
      <c r="C12" s="983"/>
      <c r="D12" s="983"/>
      <c r="E12" s="983"/>
      <c r="F12" s="983"/>
      <c r="G12" s="984" t="s">
        <v>14</v>
      </c>
      <c r="H12" s="984"/>
      <c r="I12" s="984"/>
      <c r="J12" s="984"/>
      <c r="K12" s="984"/>
      <c r="L12" s="984"/>
    </row>
    <row r="13" spans="1:12" ht="12">
      <c r="A13" s="973" t="s">
        <v>15</v>
      </c>
      <c r="B13" s="978"/>
      <c r="C13" s="978"/>
      <c r="D13" s="978"/>
      <c r="E13" s="978"/>
      <c r="F13" s="978"/>
      <c r="G13" s="985" t="s">
        <v>16</v>
      </c>
      <c r="H13" s="985"/>
      <c r="I13" s="985"/>
      <c r="J13" s="985"/>
      <c r="K13" s="985"/>
      <c r="L13" s="985"/>
    </row>
    <row r="14" spans="1:12" ht="12">
      <c r="A14" s="973" t="s">
        <v>17</v>
      </c>
      <c r="B14" s="978"/>
      <c r="C14" s="978"/>
      <c r="D14" s="978"/>
      <c r="E14" s="978"/>
      <c r="F14" s="978"/>
      <c r="G14" s="985" t="s">
        <v>18</v>
      </c>
      <c r="H14" s="985"/>
      <c r="I14" s="985"/>
      <c r="J14" s="985"/>
      <c r="K14" s="985"/>
      <c r="L14" s="985"/>
    </row>
    <row r="15" spans="1:12" ht="12">
      <c r="A15" s="973" t="s">
        <v>19</v>
      </c>
      <c r="B15" s="978"/>
      <c r="C15" s="978"/>
      <c r="D15" s="978"/>
      <c r="E15" s="978"/>
      <c r="F15" s="978"/>
      <c r="G15" s="985" t="s">
        <v>20</v>
      </c>
      <c r="H15" s="985"/>
      <c r="I15" s="985"/>
      <c r="J15" s="985"/>
      <c r="K15" s="985"/>
      <c r="L15" s="985"/>
    </row>
    <row r="16" spans="1:12" ht="38.25" customHeight="1">
      <c r="A16" s="973" t="s">
        <v>341</v>
      </c>
      <c r="B16" s="978"/>
      <c r="C16" s="978"/>
      <c r="D16" s="978"/>
      <c r="E16" s="978"/>
      <c r="F16" s="978"/>
      <c r="G16" s="979"/>
      <c r="H16" s="980"/>
      <c r="I16" s="980"/>
      <c r="J16" s="980"/>
      <c r="K16" s="980"/>
      <c r="L16" s="981"/>
    </row>
    <row r="17" spans="1:12" ht="18" customHeight="1">
      <c r="A17" s="990" t="s">
        <v>21</v>
      </c>
      <c r="B17" s="990"/>
      <c r="C17" s="990"/>
      <c r="D17" s="990"/>
      <c r="E17" s="990"/>
      <c r="F17" s="990"/>
      <c r="G17" s="990"/>
      <c r="H17" s="990"/>
      <c r="I17" s="990"/>
      <c r="J17" s="990"/>
      <c r="K17" s="990"/>
      <c r="L17" s="990"/>
    </row>
    <row r="18" spans="1:12" ht="12" customHeight="1">
      <c r="A18" s="991" t="s">
        <v>22</v>
      </c>
      <c r="B18" s="992"/>
      <c r="C18" s="984" t="s">
        <v>23</v>
      </c>
      <c r="D18" s="984"/>
      <c r="E18" s="984"/>
      <c r="F18" s="984"/>
      <c r="G18" s="984"/>
      <c r="H18" s="984"/>
      <c r="I18" s="984"/>
      <c r="J18" s="984"/>
      <c r="K18" s="984"/>
      <c r="L18" s="984"/>
    </row>
    <row r="19" spans="1:12" ht="24.75" customHeight="1">
      <c r="A19" s="973" t="s">
        <v>196</v>
      </c>
      <c r="B19" s="974"/>
      <c r="C19" s="975" t="s">
        <v>197</v>
      </c>
      <c r="D19" s="975"/>
      <c r="E19" s="975"/>
      <c r="F19" s="975"/>
      <c r="G19" s="975"/>
      <c r="H19" s="975"/>
      <c r="I19" s="975"/>
      <c r="J19" s="975"/>
      <c r="K19" s="975"/>
      <c r="L19" s="975"/>
    </row>
    <row r="20" spans="1:12" ht="25.5" customHeight="1">
      <c r="A20" s="973" t="s">
        <v>45</v>
      </c>
      <c r="B20" s="974"/>
      <c r="C20" s="975" t="s">
        <v>198</v>
      </c>
      <c r="D20" s="975"/>
      <c r="E20" s="975"/>
      <c r="F20" s="975"/>
      <c r="G20" s="975"/>
      <c r="H20" s="975"/>
      <c r="I20" s="975"/>
      <c r="J20" s="975"/>
      <c r="K20" s="975"/>
      <c r="L20" s="975"/>
    </row>
    <row r="21" spans="1:12" ht="39" customHeight="1">
      <c r="A21" s="973" t="s">
        <v>12</v>
      </c>
      <c r="B21" s="974"/>
      <c r="C21" s="975" t="s">
        <v>199</v>
      </c>
      <c r="D21" s="975"/>
      <c r="E21" s="975"/>
      <c r="F21" s="975"/>
      <c r="G21" s="975"/>
      <c r="H21" s="975"/>
      <c r="I21" s="975"/>
      <c r="J21" s="975"/>
      <c r="K21" s="975"/>
      <c r="L21" s="975"/>
    </row>
    <row r="22" spans="1:12" ht="51.75" customHeight="1">
      <c r="A22" s="973" t="s">
        <v>194</v>
      </c>
      <c r="B22" s="974"/>
      <c r="C22" s="975" t="s">
        <v>200</v>
      </c>
      <c r="D22" s="975"/>
      <c r="E22" s="975"/>
      <c r="F22" s="975"/>
      <c r="G22" s="975"/>
      <c r="H22" s="975"/>
      <c r="I22" s="975"/>
      <c r="J22" s="975"/>
      <c r="K22" s="975"/>
      <c r="L22" s="975"/>
    </row>
    <row r="23" spans="1:12" ht="14.25">
      <c r="A23" s="976" t="s">
        <v>342</v>
      </c>
      <c r="B23" s="976"/>
      <c r="C23" s="976"/>
      <c r="D23" s="976"/>
      <c r="E23" s="976"/>
      <c r="F23" s="976"/>
      <c r="G23" s="976"/>
      <c r="H23" s="976"/>
      <c r="I23" s="976"/>
      <c r="J23" s="976"/>
      <c r="K23" s="976"/>
      <c r="L23" s="976"/>
    </row>
    <row r="24" spans="1:12" ht="14.25">
      <c r="A24" s="977" t="s">
        <v>201</v>
      </c>
      <c r="B24" s="977"/>
      <c r="C24" s="977"/>
      <c r="D24" s="977"/>
      <c r="E24" s="977"/>
      <c r="F24" s="977"/>
      <c r="G24" s="977"/>
      <c r="H24" s="977"/>
      <c r="I24" s="977"/>
      <c r="J24" s="977"/>
      <c r="K24" s="977"/>
      <c r="L24" s="977"/>
    </row>
    <row r="25" spans="1:12" ht="14.25">
      <c r="A25" s="971" t="s">
        <v>202</v>
      </c>
      <c r="B25" s="971"/>
      <c r="C25" s="971"/>
      <c r="D25" s="971"/>
      <c r="E25" s="971"/>
      <c r="F25" s="971"/>
      <c r="G25" s="971"/>
      <c r="H25" s="971"/>
      <c r="I25" s="971"/>
      <c r="J25" s="971"/>
      <c r="K25" s="971"/>
      <c r="L25" s="971"/>
    </row>
    <row r="26" spans="1:12" ht="14.25">
      <c r="A26" s="971" t="s">
        <v>203</v>
      </c>
      <c r="B26" s="971"/>
      <c r="C26" s="971"/>
      <c r="D26" s="971"/>
      <c r="E26" s="971"/>
      <c r="F26" s="971"/>
      <c r="G26" s="971"/>
      <c r="H26" s="971"/>
      <c r="I26" s="971"/>
      <c r="J26" s="971"/>
      <c r="K26" s="971"/>
      <c r="L26" s="971"/>
    </row>
    <row r="27" spans="1:12" ht="14.25" customHeight="1">
      <c r="A27" s="972" t="s">
        <v>204</v>
      </c>
      <c r="B27" s="972"/>
      <c r="C27" s="972"/>
      <c r="D27" s="972"/>
      <c r="E27" s="972"/>
      <c r="F27" s="972"/>
      <c r="G27" s="972"/>
      <c r="H27" s="972"/>
      <c r="I27" s="972"/>
      <c r="J27" s="972"/>
      <c r="K27" s="972"/>
      <c r="L27" s="972"/>
    </row>
    <row r="28" spans="1:3" ht="12">
      <c r="A28" s="13"/>
      <c r="B28" s="12"/>
      <c r="C28" s="14"/>
    </row>
    <row r="29" spans="1:12" ht="12">
      <c r="A29" s="1008" t="s">
        <v>818</v>
      </c>
      <c r="B29" s="1008"/>
      <c r="C29" s="1008"/>
      <c r="D29" s="1008"/>
      <c r="E29" s="1008"/>
      <c r="F29" s="1008"/>
      <c r="G29" s="1008"/>
      <c r="H29" s="1008"/>
      <c r="I29" s="1008"/>
      <c r="J29" s="1008"/>
      <c r="K29" s="1008"/>
      <c r="L29" s="1008"/>
    </row>
  </sheetData>
  <sheetProtection/>
  <mergeCells count="39">
    <mergeCell ref="A7:A10"/>
    <mergeCell ref="J7:L7"/>
    <mergeCell ref="A13:F13"/>
    <mergeCell ref="G13:L13"/>
    <mergeCell ref="A29:L29"/>
    <mergeCell ref="A1:L1"/>
    <mergeCell ref="A2:L2"/>
    <mergeCell ref="C4:G4"/>
    <mergeCell ref="H4:I4"/>
    <mergeCell ref="J4:L4"/>
    <mergeCell ref="A5:A6"/>
    <mergeCell ref="B5:B6"/>
    <mergeCell ref="A17:L17"/>
    <mergeCell ref="A18:B18"/>
    <mergeCell ref="C18:L18"/>
    <mergeCell ref="A22:B22"/>
    <mergeCell ref="C22:L22"/>
    <mergeCell ref="H8:I10"/>
    <mergeCell ref="J9:L10"/>
    <mergeCell ref="A11:L11"/>
    <mergeCell ref="A19:B19"/>
    <mergeCell ref="C19:L19"/>
    <mergeCell ref="A16:F16"/>
    <mergeCell ref="G16:L16"/>
    <mergeCell ref="A12:F12"/>
    <mergeCell ref="G12:L12"/>
    <mergeCell ref="A14:F14"/>
    <mergeCell ref="G14:L14"/>
    <mergeCell ref="A15:F15"/>
    <mergeCell ref="G15:L15"/>
    <mergeCell ref="A26:L26"/>
    <mergeCell ref="A27:L27"/>
    <mergeCell ref="A20:B20"/>
    <mergeCell ref="C20:L20"/>
    <mergeCell ref="A21:B21"/>
    <mergeCell ref="C21:L21"/>
    <mergeCell ref="A25:L25"/>
    <mergeCell ref="A23:L23"/>
    <mergeCell ref="A24:L24"/>
  </mergeCells>
  <printOptions/>
  <pageMargins left="0.35433070866141736" right="0.35433070866141736" top="0.5905511811023623" bottom="0.5905511811023623" header="0.5118110236220472" footer="0.5118110236220472"/>
  <pageSetup fitToHeight="0" fitToWidth="1" horizontalDpi="600" verticalDpi="600" orientation="portrait" paperSize="9" scale="75" r:id="rId1"/>
</worksheet>
</file>

<file path=xl/worksheets/sheet21.xml><?xml version="1.0" encoding="utf-8"?>
<worksheet xmlns="http://schemas.openxmlformats.org/spreadsheetml/2006/main" xmlns:r="http://schemas.openxmlformats.org/officeDocument/2006/relationships">
  <sheetPr>
    <tabColor theme="0" tint="-0.4999699890613556"/>
    <pageSetUpPr fitToPage="1"/>
  </sheetPr>
  <dimension ref="A1:R19"/>
  <sheetViews>
    <sheetView zoomScale="90" zoomScaleNormal="90" zoomScalePageLayoutView="0" workbookViewId="0" topLeftCell="A1">
      <selection activeCell="T9" sqref="T9"/>
    </sheetView>
  </sheetViews>
  <sheetFormatPr defaultColWidth="9.140625" defaultRowHeight="12.75"/>
  <cols>
    <col min="1" max="1" width="4.7109375" style="64" customWidth="1"/>
    <col min="2" max="2" width="10.28125" style="64" customWidth="1"/>
    <col min="3" max="3" width="19.8515625" style="64" customWidth="1"/>
    <col min="4" max="4" width="19.421875" style="64" customWidth="1"/>
    <col min="5" max="5" width="13.421875" style="64" customWidth="1"/>
    <col min="6" max="6" width="9.140625" style="64" customWidth="1"/>
    <col min="7" max="7" width="12.57421875" style="64" customWidth="1"/>
    <col min="8" max="8" width="9.140625" style="64" customWidth="1"/>
    <col min="9" max="9" width="17.140625" style="64" customWidth="1"/>
    <col min="10" max="10" width="9.57421875" style="64" customWidth="1"/>
    <col min="11" max="11" width="12.140625" style="64" customWidth="1"/>
    <col min="12" max="12" width="11.57421875" style="64" customWidth="1"/>
    <col min="13" max="14" width="11.00390625" style="64" customWidth="1"/>
    <col min="15" max="15" width="11.57421875" style="64" customWidth="1"/>
    <col min="16" max="16" width="11.00390625" style="64" customWidth="1"/>
    <col min="17" max="17" width="7.00390625" style="64" customWidth="1"/>
    <col min="18" max="18" width="23.421875" style="64" customWidth="1"/>
    <col min="19" max="16384" width="9.140625" style="64" customWidth="1"/>
  </cols>
  <sheetData>
    <row r="1" spans="1:18" ht="20.25" customHeight="1">
      <c r="A1" s="1019" t="s">
        <v>1049</v>
      </c>
      <c r="B1" s="1019"/>
      <c r="C1" s="1019"/>
      <c r="D1" s="1019"/>
      <c r="E1" s="1019"/>
      <c r="F1" s="1019"/>
      <c r="G1" s="1019"/>
      <c r="H1" s="1019"/>
      <c r="I1" s="1019"/>
      <c r="J1" s="1019"/>
      <c r="K1" s="1019"/>
      <c r="L1" s="1019"/>
      <c r="M1" s="1019"/>
      <c r="N1" s="1019"/>
      <c r="O1" s="1019"/>
      <c r="P1" s="1019"/>
      <c r="Q1" s="1019"/>
      <c r="R1" s="1019"/>
    </row>
    <row r="2" spans="1:18" ht="72" customHeight="1">
      <c r="A2" s="1020"/>
      <c r="B2" s="1021"/>
      <c r="C2" s="1030" t="s">
        <v>176</v>
      </c>
      <c r="D2" s="1030" t="s">
        <v>177</v>
      </c>
      <c r="E2" s="1043" t="s">
        <v>178</v>
      </c>
      <c r="F2" s="1044"/>
      <c r="G2" s="1045"/>
      <c r="H2" s="1030" t="s">
        <v>179</v>
      </c>
      <c r="I2" s="1046"/>
      <c r="J2" s="1043" t="s">
        <v>180</v>
      </c>
      <c r="K2" s="1047"/>
      <c r="L2" s="1048"/>
      <c r="M2" s="1043" t="s">
        <v>181</v>
      </c>
      <c r="N2" s="1047"/>
      <c r="O2" s="1047"/>
      <c r="P2" s="1047"/>
      <c r="Q2" s="1047"/>
      <c r="R2" s="1030" t="s">
        <v>90</v>
      </c>
    </row>
    <row r="3" spans="1:18" ht="150.75" customHeight="1">
      <c r="A3" s="1020"/>
      <c r="B3" s="1021"/>
      <c r="C3" s="1030"/>
      <c r="D3" s="1042"/>
      <c r="E3" s="66" t="s">
        <v>182</v>
      </c>
      <c r="F3" s="66" t="s">
        <v>183</v>
      </c>
      <c r="G3" s="66" t="s">
        <v>184</v>
      </c>
      <c r="H3" s="66" t="s">
        <v>185</v>
      </c>
      <c r="I3" s="66" t="s">
        <v>186</v>
      </c>
      <c r="J3" s="1057" t="s">
        <v>91</v>
      </c>
      <c r="K3" s="1058"/>
      <c r="L3" s="1059"/>
      <c r="M3" s="67" t="s">
        <v>92</v>
      </c>
      <c r="N3" s="67" t="s">
        <v>93</v>
      </c>
      <c r="O3" s="67" t="s">
        <v>94</v>
      </c>
      <c r="P3" s="67" t="s">
        <v>95</v>
      </c>
      <c r="Q3" s="68" t="s">
        <v>96</v>
      </c>
      <c r="R3" s="1030"/>
    </row>
    <row r="4" spans="1:18" ht="12" thickBot="1">
      <c r="A4" s="210"/>
      <c r="B4" s="210" t="s">
        <v>97</v>
      </c>
      <c r="C4" s="209" t="s">
        <v>30</v>
      </c>
      <c r="D4" s="69" t="s">
        <v>98</v>
      </c>
      <c r="E4" s="69" t="s">
        <v>32</v>
      </c>
      <c r="F4" s="69" t="s">
        <v>33</v>
      </c>
      <c r="G4" s="69" t="s">
        <v>34</v>
      </c>
      <c r="H4" s="69" t="s">
        <v>35</v>
      </c>
      <c r="I4" s="70" t="s">
        <v>36</v>
      </c>
      <c r="J4" s="1049" t="s">
        <v>37</v>
      </c>
      <c r="K4" s="1050"/>
      <c r="L4" s="1051"/>
      <c r="M4" s="70" t="s">
        <v>38</v>
      </c>
      <c r="N4" s="70" t="s">
        <v>39</v>
      </c>
      <c r="O4" s="70" t="s">
        <v>40</v>
      </c>
      <c r="P4" s="70" t="s">
        <v>41</v>
      </c>
      <c r="Q4" s="70" t="s">
        <v>99</v>
      </c>
      <c r="R4" s="379" t="s">
        <v>44</v>
      </c>
    </row>
    <row r="5" spans="1:18" ht="36" customHeight="1" thickBot="1">
      <c r="A5" s="1039" t="s">
        <v>100</v>
      </c>
      <c r="B5" s="71"/>
      <c r="C5" s="72"/>
      <c r="D5" s="73"/>
      <c r="E5" s="73"/>
      <c r="F5" s="73"/>
      <c r="G5" s="73"/>
      <c r="H5" s="73"/>
      <c r="I5" s="74"/>
      <c r="J5" s="1052"/>
      <c r="K5" s="1053"/>
      <c r="L5" s="1054"/>
      <c r="M5" s="75"/>
      <c r="N5" s="75"/>
      <c r="O5" s="75"/>
      <c r="P5" s="75"/>
      <c r="Q5" s="76">
        <v>0</v>
      </c>
      <c r="R5" s="1060" t="s">
        <v>1319</v>
      </c>
    </row>
    <row r="6" spans="1:18" ht="30.75" customHeight="1" thickBot="1">
      <c r="A6" s="1040"/>
      <c r="B6" s="71"/>
      <c r="C6" s="72"/>
      <c r="D6" s="73"/>
      <c r="E6" s="73"/>
      <c r="F6" s="73"/>
      <c r="G6" s="73"/>
      <c r="H6" s="73"/>
      <c r="I6" s="74"/>
      <c r="J6" s="1052"/>
      <c r="K6" s="1053"/>
      <c r="L6" s="1054"/>
      <c r="M6" s="75"/>
      <c r="N6" s="75"/>
      <c r="O6" s="75"/>
      <c r="P6" s="75"/>
      <c r="Q6" s="76">
        <v>0</v>
      </c>
      <c r="R6" s="1061"/>
    </row>
    <row r="7" spans="1:18" ht="33" customHeight="1" thickBot="1">
      <c r="A7" s="1040"/>
      <c r="B7" s="71"/>
      <c r="C7" s="72"/>
      <c r="D7" s="73"/>
      <c r="E7" s="73"/>
      <c r="F7" s="73"/>
      <c r="G7" s="73"/>
      <c r="H7" s="73"/>
      <c r="I7" s="74"/>
      <c r="J7" s="1052"/>
      <c r="K7" s="1053"/>
      <c r="L7" s="1054"/>
      <c r="M7" s="75"/>
      <c r="N7" s="75"/>
      <c r="O7" s="75"/>
      <c r="P7" s="75"/>
      <c r="Q7" s="76">
        <v>0</v>
      </c>
      <c r="R7" s="1061"/>
    </row>
    <row r="8" spans="1:18" ht="39.75" customHeight="1" thickBot="1">
      <c r="A8" s="1040"/>
      <c r="B8" s="71"/>
      <c r="C8" s="72"/>
      <c r="D8" s="77"/>
      <c r="E8" s="77"/>
      <c r="F8" s="77"/>
      <c r="G8" s="77"/>
      <c r="H8" s="77"/>
      <c r="I8" s="74"/>
      <c r="J8" s="1052"/>
      <c r="K8" s="1053"/>
      <c r="L8" s="1054"/>
      <c r="M8" s="75"/>
      <c r="N8" s="75"/>
      <c r="O8" s="75"/>
      <c r="P8" s="75"/>
      <c r="Q8" s="76">
        <v>0</v>
      </c>
      <c r="R8" s="1061"/>
    </row>
    <row r="9" spans="1:18" ht="33" customHeight="1">
      <c r="A9" s="1041"/>
      <c r="B9" s="71"/>
      <c r="C9" s="72"/>
      <c r="D9" s="77"/>
      <c r="E9" s="78"/>
      <c r="F9" s="78"/>
      <c r="G9" s="78"/>
      <c r="H9" s="78"/>
      <c r="I9" s="79"/>
      <c r="J9" s="1052"/>
      <c r="K9" s="1053"/>
      <c r="L9" s="1054"/>
      <c r="M9" s="75"/>
      <c r="N9" s="75"/>
      <c r="O9" s="75"/>
      <c r="P9" s="75"/>
      <c r="Q9" s="76">
        <v>0</v>
      </c>
      <c r="R9" s="1061"/>
    </row>
    <row r="10" spans="1:18" ht="43.5" customHeight="1">
      <c r="A10" s="1031" t="s">
        <v>101</v>
      </c>
      <c r="B10" s="1032"/>
      <c r="C10" s="1035">
        <v>0</v>
      </c>
      <c r="D10" s="1037"/>
      <c r="E10" s="1024"/>
      <c r="F10" s="1024"/>
      <c r="G10" s="1024"/>
      <c r="H10" s="1024"/>
      <c r="I10" s="1026">
        <v>0</v>
      </c>
      <c r="J10" s="80" t="s">
        <v>102</v>
      </c>
      <c r="K10" s="80" t="s">
        <v>103</v>
      </c>
      <c r="L10" s="67" t="s">
        <v>104</v>
      </c>
      <c r="M10" s="1028">
        <v>0</v>
      </c>
      <c r="N10" s="1028">
        <v>0</v>
      </c>
      <c r="O10" s="1028">
        <v>0</v>
      </c>
      <c r="P10" s="1028">
        <v>0</v>
      </c>
      <c r="Q10" s="1055">
        <v>0</v>
      </c>
      <c r="R10" s="29"/>
    </row>
    <row r="11" spans="1:18" ht="11.25">
      <c r="A11" s="1033"/>
      <c r="B11" s="1034"/>
      <c r="C11" s="1036"/>
      <c r="D11" s="1038"/>
      <c r="E11" s="1025"/>
      <c r="F11" s="1025"/>
      <c r="G11" s="1025"/>
      <c r="H11" s="1025"/>
      <c r="I11" s="1027"/>
      <c r="J11" s="30">
        <v>0</v>
      </c>
      <c r="K11" s="30">
        <v>0</v>
      </c>
      <c r="L11" s="30">
        <v>0</v>
      </c>
      <c r="M11" s="1029"/>
      <c r="N11" s="1029"/>
      <c r="O11" s="1029"/>
      <c r="P11" s="1029"/>
      <c r="Q11" s="1056"/>
      <c r="R11" s="29"/>
    </row>
    <row r="12" spans="1:18" ht="11.25">
      <c r="A12" s="81"/>
      <c r="B12" s="81"/>
      <c r="C12" s="65"/>
      <c r="D12" s="65"/>
      <c r="E12" s="65"/>
      <c r="F12" s="65"/>
      <c r="G12" s="65"/>
      <c r="H12" s="65"/>
      <c r="I12" s="65"/>
      <c r="J12" s="65"/>
      <c r="K12" s="65"/>
      <c r="L12" s="65"/>
      <c r="M12" s="65"/>
      <c r="N12" s="65"/>
      <c r="O12" s="65"/>
      <c r="P12" s="81"/>
      <c r="Q12" s="81"/>
      <c r="R12" s="81"/>
    </row>
    <row r="13" spans="1:18" ht="12" customHeight="1">
      <c r="A13" s="1022" t="s">
        <v>343</v>
      </c>
      <c r="B13" s="1022"/>
      <c r="C13" s="1022"/>
      <c r="D13" s="1022"/>
      <c r="E13" s="1022"/>
      <c r="F13" s="1022"/>
      <c r="G13" s="1022"/>
      <c r="H13" s="1022"/>
      <c r="I13" s="1022"/>
      <c r="J13" s="82"/>
      <c r="K13" s="82"/>
      <c r="L13" s="82"/>
      <c r="M13" s="82"/>
      <c r="N13" s="82"/>
      <c r="O13" s="82"/>
      <c r="P13" s="82"/>
      <c r="Q13" s="82"/>
      <c r="R13" s="83"/>
    </row>
    <row r="14" spans="1:18" ht="13.5" customHeight="1">
      <c r="A14" s="84" t="s">
        <v>187</v>
      </c>
      <c r="B14" s="84"/>
      <c r="C14" s="84"/>
      <c r="D14" s="84"/>
      <c r="E14" s="84"/>
      <c r="F14" s="84"/>
      <c r="G14" s="84"/>
      <c r="H14" s="84"/>
      <c r="I14" s="84"/>
      <c r="J14" s="82"/>
      <c r="K14" s="82"/>
      <c r="L14" s="82"/>
      <c r="M14" s="82"/>
      <c r="N14" s="82"/>
      <c r="O14" s="82"/>
      <c r="P14" s="82"/>
      <c r="Q14" s="82"/>
      <c r="R14" s="83"/>
    </row>
    <row r="15" spans="1:18" ht="11.25">
      <c r="A15" s="1022" t="s">
        <v>188</v>
      </c>
      <c r="B15" s="1022"/>
      <c r="C15" s="1022"/>
      <c r="D15" s="1022"/>
      <c r="E15" s="1022"/>
      <c r="F15" s="1022"/>
      <c r="G15" s="1022"/>
      <c r="H15" s="1022"/>
      <c r="I15" s="1022"/>
      <c r="J15" s="82"/>
      <c r="K15" s="82"/>
      <c r="L15" s="82"/>
      <c r="M15" s="82"/>
      <c r="N15" s="82"/>
      <c r="O15" s="82"/>
      <c r="P15" s="82"/>
      <c r="Q15" s="82"/>
      <c r="R15" s="83"/>
    </row>
    <row r="16" spans="1:18" ht="11.25" customHeight="1">
      <c r="A16" s="84" t="s">
        <v>189</v>
      </c>
      <c r="B16" s="84"/>
      <c r="C16" s="84"/>
      <c r="D16" s="84"/>
      <c r="E16" s="84"/>
      <c r="F16" s="84"/>
      <c r="G16" s="84"/>
      <c r="H16" s="84"/>
      <c r="I16" s="84"/>
      <c r="J16" s="83"/>
      <c r="K16" s="83"/>
      <c r="L16" s="83"/>
      <c r="M16" s="83"/>
      <c r="N16" s="83"/>
      <c r="O16" s="83"/>
      <c r="P16" s="83"/>
      <c r="Q16" s="83"/>
      <c r="R16" s="83"/>
    </row>
    <row r="17" spans="1:18" ht="11.25">
      <c r="A17" s="84" t="s">
        <v>190</v>
      </c>
      <c r="B17" s="84"/>
      <c r="C17" s="84"/>
      <c r="D17" s="84"/>
      <c r="E17" s="84"/>
      <c r="F17" s="84"/>
      <c r="G17" s="84"/>
      <c r="H17" s="84"/>
      <c r="I17" s="84"/>
      <c r="J17" s="83"/>
      <c r="K17" s="83"/>
      <c r="L17" s="83"/>
      <c r="M17" s="83"/>
      <c r="N17" s="83"/>
      <c r="O17" s="83"/>
      <c r="P17" s="82"/>
      <c r="Q17" s="82"/>
      <c r="R17" s="82"/>
    </row>
    <row r="18" spans="1:18" ht="34.5" customHeight="1">
      <c r="A18" s="1023" t="s">
        <v>191</v>
      </c>
      <c r="B18" s="1023"/>
      <c r="C18" s="1023"/>
      <c r="D18" s="1023"/>
      <c r="E18" s="1023"/>
      <c r="F18" s="1023"/>
      <c r="G18" s="1023"/>
      <c r="H18" s="1023"/>
      <c r="I18" s="1023"/>
      <c r="J18" s="1023"/>
      <c r="K18" s="1023"/>
      <c r="L18" s="1023"/>
      <c r="M18" s="1023"/>
      <c r="N18" s="1023"/>
      <c r="O18" s="1023"/>
      <c r="P18" s="1023"/>
      <c r="Q18" s="1023"/>
      <c r="R18" s="1023"/>
    </row>
    <row r="19" spans="1:18" ht="15" customHeight="1">
      <c r="A19" s="84" t="s">
        <v>192</v>
      </c>
      <c r="B19" s="84"/>
      <c r="C19" s="84"/>
      <c r="D19" s="84"/>
      <c r="E19" s="84"/>
      <c r="F19" s="84"/>
      <c r="G19" s="84"/>
      <c r="H19" s="84"/>
      <c r="I19" s="84"/>
      <c r="J19" s="83"/>
      <c r="K19" s="83"/>
      <c r="L19" s="83"/>
      <c r="M19" s="83"/>
      <c r="N19" s="83"/>
      <c r="O19" s="83"/>
      <c r="P19" s="82"/>
      <c r="Q19" s="82"/>
      <c r="R19" s="82"/>
    </row>
  </sheetData>
  <sheetProtection/>
  <mergeCells count="34">
    <mergeCell ref="Q10:Q11"/>
    <mergeCell ref="R2:R3"/>
    <mergeCell ref="J3:L3"/>
    <mergeCell ref="J6:L6"/>
    <mergeCell ref="J7:L7"/>
    <mergeCell ref="J8:L8"/>
    <mergeCell ref="J9:L9"/>
    <mergeCell ref="R5:R9"/>
    <mergeCell ref="D2:D3"/>
    <mergeCell ref="E2:G2"/>
    <mergeCell ref="G10:G11"/>
    <mergeCell ref="H2:I2"/>
    <mergeCell ref="J2:L2"/>
    <mergeCell ref="O10:O11"/>
    <mergeCell ref="J4:L4"/>
    <mergeCell ref="J5:L5"/>
    <mergeCell ref="M2:Q2"/>
    <mergeCell ref="P10:P11"/>
    <mergeCell ref="A10:B11"/>
    <mergeCell ref="C10:C11"/>
    <mergeCell ref="D10:D11"/>
    <mergeCell ref="E10:E11"/>
    <mergeCell ref="F10:F11"/>
    <mergeCell ref="A5:A9"/>
    <mergeCell ref="A1:R1"/>
    <mergeCell ref="A2:B3"/>
    <mergeCell ref="A13:I13"/>
    <mergeCell ref="A15:I15"/>
    <mergeCell ref="A18:R18"/>
    <mergeCell ref="H10:H11"/>
    <mergeCell ref="I10:I11"/>
    <mergeCell ref="M10:M11"/>
    <mergeCell ref="N10:N11"/>
    <mergeCell ref="C2:C3"/>
  </mergeCells>
  <printOptions/>
  <pageMargins left="0.75" right="0.75" top="1" bottom="1" header="0.5" footer="0.5"/>
  <pageSetup fitToHeight="0" fitToWidth="1" horizontalDpi="600" verticalDpi="600" orientation="landscape" paperSize="9" scale="59" r:id="rId1"/>
</worksheet>
</file>

<file path=xl/worksheets/sheet22.xml><?xml version="1.0" encoding="utf-8"?>
<worksheet xmlns="http://schemas.openxmlformats.org/spreadsheetml/2006/main" xmlns:r="http://schemas.openxmlformats.org/officeDocument/2006/relationships">
  <sheetPr>
    <tabColor theme="0" tint="-0.4999699890613556"/>
    <pageSetUpPr fitToPage="1"/>
  </sheetPr>
  <dimension ref="A1:D13"/>
  <sheetViews>
    <sheetView zoomScalePageLayoutView="0" workbookViewId="0" topLeftCell="A1">
      <selection activeCell="A12" sqref="A12:C12"/>
    </sheetView>
  </sheetViews>
  <sheetFormatPr defaultColWidth="9.140625" defaultRowHeight="12.75"/>
  <cols>
    <col min="1" max="1" width="5.7109375" style="0" customWidth="1"/>
    <col min="2" max="2" width="28.8515625" style="0" customWidth="1"/>
    <col min="3" max="3" width="87.28125" style="0" customWidth="1"/>
  </cols>
  <sheetData>
    <row r="1" spans="1:3" ht="33" customHeight="1" thickBot="1">
      <c r="A1" s="1069" t="s">
        <v>1332</v>
      </c>
      <c r="B1" s="1069"/>
      <c r="C1" s="1069"/>
    </row>
    <row r="2" spans="1:4" ht="47.25" customHeight="1" thickBot="1">
      <c r="A2" s="1073" t="s">
        <v>1320</v>
      </c>
      <c r="B2" s="1074"/>
      <c r="C2" s="1075"/>
      <c r="D2" s="120"/>
    </row>
    <row r="3" spans="1:4" ht="25.5" customHeight="1" thickBot="1">
      <c r="A3" s="1070" t="s">
        <v>239</v>
      </c>
      <c r="B3" s="1071"/>
      <c r="C3" s="1072"/>
      <c r="D3" s="117"/>
    </row>
    <row r="4" spans="1:4" ht="13.5" thickBot="1">
      <c r="A4" s="113" t="s">
        <v>97</v>
      </c>
      <c r="B4" s="114" t="s">
        <v>240</v>
      </c>
      <c r="C4" s="119" t="s">
        <v>241</v>
      </c>
      <c r="D4" s="118"/>
    </row>
    <row r="5" spans="1:4" ht="12.75" customHeight="1" thickBot="1">
      <c r="A5" s="122" t="s">
        <v>30</v>
      </c>
      <c r="B5" s="122"/>
      <c r="C5" s="122"/>
      <c r="D5" s="120"/>
    </row>
    <row r="6" spans="1:4" ht="12.75" customHeight="1" thickBot="1">
      <c r="A6" s="115" t="s">
        <v>31</v>
      </c>
      <c r="B6" s="122"/>
      <c r="C6" s="122"/>
      <c r="D6" s="120"/>
    </row>
    <row r="7" spans="1:4" ht="25.5" customHeight="1" thickBot="1">
      <c r="A7" s="1070" t="s">
        <v>242</v>
      </c>
      <c r="B7" s="1071"/>
      <c r="C7" s="1072"/>
      <c r="D7" s="112"/>
    </row>
    <row r="8" spans="1:4" ht="14.25" customHeight="1" thickBot="1">
      <c r="A8" s="121" t="s">
        <v>97</v>
      </c>
      <c r="B8" s="121" t="s">
        <v>240</v>
      </c>
      <c r="C8" s="121" t="s">
        <v>243</v>
      </c>
      <c r="D8" s="120"/>
    </row>
    <row r="9" spans="1:4" ht="12.75" customHeight="1" thickBot="1">
      <c r="A9" s="122" t="s">
        <v>30</v>
      </c>
      <c r="B9" s="122"/>
      <c r="C9" s="122"/>
      <c r="D9" s="120"/>
    </row>
    <row r="10" spans="1:4" ht="13.5" customHeight="1" thickBot="1">
      <c r="A10" s="122" t="s">
        <v>31</v>
      </c>
      <c r="B10" s="116"/>
      <c r="C10" s="116"/>
      <c r="D10" s="112"/>
    </row>
    <row r="11" spans="1:4" ht="33" customHeight="1" thickBot="1">
      <c r="A11" s="1063" t="s">
        <v>1321</v>
      </c>
      <c r="B11" s="1064"/>
      <c r="C11" s="1065"/>
      <c r="D11" s="112"/>
    </row>
    <row r="12" spans="1:4" ht="87.75" customHeight="1" thickBot="1">
      <c r="A12" s="1066"/>
      <c r="B12" s="1067"/>
      <c r="C12" s="1068"/>
      <c r="D12" s="120"/>
    </row>
    <row r="13" spans="1:3" ht="12.75">
      <c r="A13" s="1062" t="s">
        <v>343</v>
      </c>
      <c r="B13" s="1062"/>
      <c r="C13" s="1062"/>
    </row>
  </sheetData>
  <sheetProtection/>
  <mergeCells count="7">
    <mergeCell ref="A13:C13"/>
    <mergeCell ref="A11:C11"/>
    <mergeCell ref="A12:C12"/>
    <mergeCell ref="A1:C1"/>
    <mergeCell ref="A7:C7"/>
    <mergeCell ref="A2:C2"/>
    <mergeCell ref="A3:C3"/>
  </mergeCells>
  <printOptions/>
  <pageMargins left="0.7" right="0.7" top="0.75" bottom="0.75" header="0.3" footer="0.3"/>
  <pageSetup fitToHeight="1"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theme="0" tint="-0.4999699890613556"/>
    <pageSetUpPr fitToPage="1"/>
  </sheetPr>
  <dimension ref="A1:D19"/>
  <sheetViews>
    <sheetView zoomScalePageLayoutView="0" workbookViewId="0" topLeftCell="A7">
      <selection activeCell="C14" sqref="C14"/>
    </sheetView>
  </sheetViews>
  <sheetFormatPr defaultColWidth="9.140625" defaultRowHeight="12.75"/>
  <cols>
    <col min="1" max="1" width="4.28125" style="0" customWidth="1"/>
    <col min="2" max="2" width="19.421875" style="0" customWidth="1"/>
    <col min="3" max="3" width="55.421875" style="0" customWidth="1"/>
    <col min="4" max="4" width="0.13671875" style="0" customWidth="1"/>
  </cols>
  <sheetData>
    <row r="1" spans="1:4" ht="29.25" customHeight="1">
      <c r="A1" s="1076" t="s">
        <v>1333</v>
      </c>
      <c r="B1" s="1076"/>
      <c r="C1" s="1076"/>
      <c r="D1" s="1076"/>
    </row>
    <row r="2" spans="1:3" ht="12.75">
      <c r="A2" s="123"/>
      <c r="B2" s="123"/>
      <c r="C2" s="123"/>
    </row>
    <row r="3" spans="1:3" ht="14.25" thickBot="1">
      <c r="A3" s="1078" t="s">
        <v>366</v>
      </c>
      <c r="B3" s="1078"/>
      <c r="C3" s="1078"/>
    </row>
    <row r="4" spans="1:3" ht="35.25" customHeight="1" thickBot="1">
      <c r="A4" s="1080" t="s">
        <v>244</v>
      </c>
      <c r="B4" s="1081"/>
      <c r="C4" s="1082"/>
    </row>
    <row r="5" spans="1:3" ht="13.5" customHeight="1" thickBot="1">
      <c r="A5" s="1077" t="s">
        <v>245</v>
      </c>
      <c r="B5" s="1077" t="s">
        <v>246</v>
      </c>
      <c r="C5" s="378" t="s">
        <v>247</v>
      </c>
    </row>
    <row r="6" spans="1:3" ht="53.25" customHeight="1" thickBot="1">
      <c r="A6" s="1077"/>
      <c r="B6" s="1077"/>
      <c r="C6" s="203" t="s">
        <v>1322</v>
      </c>
    </row>
    <row r="7" spans="1:3" ht="13.5" customHeight="1" thickBot="1">
      <c r="A7" s="1077" t="s">
        <v>31</v>
      </c>
      <c r="B7" s="1077" t="s">
        <v>248</v>
      </c>
      <c r="C7" s="124" t="s">
        <v>247</v>
      </c>
    </row>
    <row r="8" spans="1:3" ht="57" customHeight="1" thickBot="1">
      <c r="A8" s="1077"/>
      <c r="B8" s="1077"/>
      <c r="C8" s="124" t="s">
        <v>1322</v>
      </c>
    </row>
    <row r="9" spans="1:3" ht="13.5" thickBot="1">
      <c r="A9" s="1077" t="s">
        <v>32</v>
      </c>
      <c r="B9" s="1077" t="s">
        <v>249</v>
      </c>
      <c r="C9" s="124" t="s">
        <v>247</v>
      </c>
    </row>
    <row r="10" spans="1:3" ht="57" customHeight="1" thickBot="1">
      <c r="A10" s="1077"/>
      <c r="B10" s="1077"/>
      <c r="C10" s="124" t="s">
        <v>1322</v>
      </c>
    </row>
    <row r="11" spans="1:3" ht="13.5" thickBot="1">
      <c r="A11" s="1077" t="s">
        <v>33</v>
      </c>
      <c r="B11" s="1077" t="s">
        <v>250</v>
      </c>
      <c r="C11" s="378" t="s">
        <v>247</v>
      </c>
    </row>
    <row r="12" spans="1:3" ht="52.5" customHeight="1" thickBot="1">
      <c r="A12" s="1077"/>
      <c r="B12" s="1077"/>
      <c r="C12" s="203" t="s">
        <v>1323</v>
      </c>
    </row>
    <row r="13" spans="1:3" ht="13.5" thickBot="1">
      <c r="A13" s="1077" t="s">
        <v>34</v>
      </c>
      <c r="B13" s="1077" t="s">
        <v>251</v>
      </c>
      <c r="C13" s="378" t="s">
        <v>247</v>
      </c>
    </row>
    <row r="14" spans="1:3" ht="120.75" customHeight="1" thickBot="1">
      <c r="A14" s="1077"/>
      <c r="B14" s="1077"/>
      <c r="C14" s="203" t="s">
        <v>1323</v>
      </c>
    </row>
    <row r="15" spans="1:3" ht="13.5" thickBot="1">
      <c r="A15" s="1077" t="s">
        <v>35</v>
      </c>
      <c r="B15" s="1077" t="s">
        <v>194</v>
      </c>
      <c r="C15" s="124" t="s">
        <v>247</v>
      </c>
    </row>
    <row r="16" spans="1:3" ht="57" customHeight="1" thickBot="1">
      <c r="A16" s="1077"/>
      <c r="B16" s="1077"/>
      <c r="C16" s="124" t="s">
        <v>1322</v>
      </c>
    </row>
    <row r="17" spans="1:3" ht="12.75">
      <c r="A17" s="1079" t="s">
        <v>252</v>
      </c>
      <c r="B17" s="1079"/>
      <c r="C17" s="1079"/>
    </row>
    <row r="19" spans="1:3" ht="24.75" customHeight="1">
      <c r="A19" s="654" t="s">
        <v>343</v>
      </c>
      <c r="B19" s="654"/>
      <c r="C19" s="654"/>
    </row>
  </sheetData>
  <sheetProtection/>
  <mergeCells count="17">
    <mergeCell ref="A7:A8"/>
    <mergeCell ref="B7:B8"/>
    <mergeCell ref="A9:A10"/>
    <mergeCell ref="B9:B10"/>
    <mergeCell ref="A4:C4"/>
    <mergeCell ref="A5:A6"/>
    <mergeCell ref="B5:B6"/>
    <mergeCell ref="A1:D1"/>
    <mergeCell ref="A19:C19"/>
    <mergeCell ref="A15:A16"/>
    <mergeCell ref="B15:B16"/>
    <mergeCell ref="A3:C3"/>
    <mergeCell ref="A17:C17"/>
    <mergeCell ref="A11:A12"/>
    <mergeCell ref="B11:B12"/>
    <mergeCell ref="A13:A14"/>
    <mergeCell ref="B13:B14"/>
  </mergeCells>
  <printOptions/>
  <pageMargins left="0.7" right="0.7" top="0.75" bottom="0.75" header="0.3" footer="0.3"/>
  <pageSetup fitToHeight="1" fitToWidth="1" horizontalDpi="600" verticalDpi="600" orientation="landscape" paperSize="9" scale="80" r:id="rId1"/>
</worksheet>
</file>

<file path=xl/worksheets/sheet24.xml><?xml version="1.0" encoding="utf-8"?>
<worksheet xmlns="http://schemas.openxmlformats.org/spreadsheetml/2006/main" xmlns:r="http://schemas.openxmlformats.org/officeDocument/2006/relationships">
  <sheetPr>
    <tabColor theme="0" tint="-0.4999699890613556"/>
    <pageSetUpPr fitToPage="1"/>
  </sheetPr>
  <dimension ref="A1:A5"/>
  <sheetViews>
    <sheetView zoomScalePageLayoutView="0" workbookViewId="0" topLeftCell="A1">
      <selection activeCell="F4" sqref="F4"/>
    </sheetView>
  </sheetViews>
  <sheetFormatPr defaultColWidth="9.140625" defaultRowHeight="12.75"/>
  <cols>
    <col min="1" max="1" width="111.421875" style="0" customWidth="1"/>
  </cols>
  <sheetData>
    <row r="1" ht="12.75">
      <c r="A1" s="207" t="s">
        <v>1334</v>
      </c>
    </row>
    <row r="2" ht="13.5" thickBot="1"/>
    <row r="3" ht="19.5" customHeight="1" thickBot="1">
      <c r="A3" s="203" t="s">
        <v>253</v>
      </c>
    </row>
    <row r="4" ht="173.25" customHeight="1" thickBot="1">
      <c r="A4" s="203"/>
    </row>
    <row r="5" ht="12.75">
      <c r="A5" s="202" t="s">
        <v>343</v>
      </c>
    </row>
  </sheetData>
  <sheetProtection/>
  <printOptions/>
  <pageMargins left="0.7" right="0.7" top="0.75" bottom="0.75" header="0.3" footer="0.3"/>
  <pageSetup fitToHeight="1" fitToWidth="1"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theme="0" tint="-0.4999699890613556"/>
    <pageSetUpPr fitToPage="1"/>
  </sheetPr>
  <dimension ref="A1:S20"/>
  <sheetViews>
    <sheetView zoomScale="90" zoomScaleNormal="90" zoomScalePageLayoutView="0" workbookViewId="0" topLeftCell="A1">
      <selection activeCell="A1" sqref="A1:R1"/>
    </sheetView>
  </sheetViews>
  <sheetFormatPr defaultColWidth="9.140625" defaultRowHeight="12.75"/>
  <cols>
    <col min="1" max="1" width="17.00390625" style="34" customWidth="1"/>
    <col min="2" max="15" width="10.421875" style="34" customWidth="1"/>
    <col min="16" max="16" width="13.28125" style="34" customWidth="1"/>
    <col min="17" max="18" width="10.421875" style="34" customWidth="1"/>
    <col min="19" max="16384" width="9.140625" style="34" customWidth="1"/>
  </cols>
  <sheetData>
    <row r="1" spans="1:18" ht="14.25" customHeight="1">
      <c r="A1" s="1083" t="s">
        <v>1335</v>
      </c>
      <c r="B1" s="1084"/>
      <c r="C1" s="1084"/>
      <c r="D1" s="1084"/>
      <c r="E1" s="1084"/>
      <c r="F1" s="1084"/>
      <c r="G1" s="1084"/>
      <c r="H1" s="1084"/>
      <c r="I1" s="1084"/>
      <c r="J1" s="1084"/>
      <c r="K1" s="1084"/>
      <c r="L1" s="1084"/>
      <c r="M1" s="1084"/>
      <c r="N1" s="1084"/>
      <c r="O1" s="1084"/>
      <c r="P1" s="1085"/>
      <c r="Q1" s="1085"/>
      <c r="R1" s="1086"/>
    </row>
    <row r="2" spans="1:19" s="36" customFormat="1" ht="37.5" customHeight="1">
      <c r="A2" s="1087" t="s">
        <v>170</v>
      </c>
      <c r="B2" s="1088" t="s">
        <v>57</v>
      </c>
      <c r="C2" s="1088" t="s">
        <v>148</v>
      </c>
      <c r="D2" s="1088" t="s">
        <v>111</v>
      </c>
      <c r="E2" s="1088"/>
      <c r="F2" s="1088"/>
      <c r="G2" s="1088"/>
      <c r="H2" s="1088"/>
      <c r="I2" s="1088" t="s">
        <v>78</v>
      </c>
      <c r="J2" s="1088"/>
      <c r="K2" s="1088"/>
      <c r="L2" s="1088"/>
      <c r="M2" s="1088"/>
      <c r="N2" s="1088"/>
      <c r="O2" s="1088" t="s">
        <v>137</v>
      </c>
      <c r="P2" s="1088"/>
      <c r="Q2" s="1088"/>
      <c r="R2" s="1089"/>
      <c r="S2" s="35"/>
    </row>
    <row r="3" spans="1:19" s="36" customFormat="1" ht="12.75">
      <c r="A3" s="1087"/>
      <c r="B3" s="1093"/>
      <c r="C3" s="1093"/>
      <c r="D3" s="1088" t="s">
        <v>79</v>
      </c>
      <c r="E3" s="1088"/>
      <c r="F3" s="1088" t="s">
        <v>127</v>
      </c>
      <c r="G3" s="1088"/>
      <c r="H3" s="1088"/>
      <c r="I3" s="1088" t="s">
        <v>80</v>
      </c>
      <c r="J3" s="1088"/>
      <c r="K3" s="1088" t="s">
        <v>128</v>
      </c>
      <c r="L3" s="1088"/>
      <c r="M3" s="1088"/>
      <c r="N3" s="1088"/>
      <c r="O3" s="1114" t="s">
        <v>128</v>
      </c>
      <c r="P3" s="1115"/>
      <c r="Q3" s="1115"/>
      <c r="R3" s="1116"/>
      <c r="S3" s="35"/>
    </row>
    <row r="4" spans="1:19" s="36" customFormat="1" ht="84">
      <c r="A4" s="1087"/>
      <c r="B4" s="1093"/>
      <c r="C4" s="1093"/>
      <c r="D4" s="48" t="s">
        <v>81</v>
      </c>
      <c r="E4" s="48" t="s">
        <v>82</v>
      </c>
      <c r="F4" s="48" t="s">
        <v>83</v>
      </c>
      <c r="G4" s="48" t="s">
        <v>84</v>
      </c>
      <c r="H4" s="48" t="s">
        <v>129</v>
      </c>
      <c r="I4" s="48" t="s">
        <v>81</v>
      </c>
      <c r="J4" s="48" t="s">
        <v>82</v>
      </c>
      <c r="K4" s="48" t="s">
        <v>83</v>
      </c>
      <c r="L4" s="48" t="s">
        <v>84</v>
      </c>
      <c r="M4" s="48" t="s">
        <v>85</v>
      </c>
      <c r="N4" s="48" t="s">
        <v>130</v>
      </c>
      <c r="O4" s="48" t="s">
        <v>86</v>
      </c>
      <c r="P4" s="48" t="s">
        <v>370</v>
      </c>
      <c r="Q4" s="48" t="s">
        <v>85</v>
      </c>
      <c r="R4" s="49" t="s">
        <v>130</v>
      </c>
      <c r="S4" s="35"/>
    </row>
    <row r="5" spans="1:19" s="36" customFormat="1" ht="12.75" customHeight="1" thickBot="1">
      <c r="A5" s="159">
        <v>0</v>
      </c>
      <c r="B5" s="46">
        <v>1</v>
      </c>
      <c r="C5" s="46">
        <v>2</v>
      </c>
      <c r="D5" s="46">
        <v>3</v>
      </c>
      <c r="E5" s="46">
        <v>4</v>
      </c>
      <c r="F5" s="46">
        <v>5</v>
      </c>
      <c r="G5" s="46">
        <v>6</v>
      </c>
      <c r="H5" s="46">
        <v>7</v>
      </c>
      <c r="I5" s="46">
        <v>8</v>
      </c>
      <c r="J5" s="46">
        <v>9</v>
      </c>
      <c r="K5" s="46">
        <v>10</v>
      </c>
      <c r="L5" s="46">
        <v>11</v>
      </c>
      <c r="M5" s="46">
        <v>12</v>
      </c>
      <c r="N5" s="46">
        <v>13</v>
      </c>
      <c r="O5" s="46">
        <v>14</v>
      </c>
      <c r="P5" s="46">
        <v>15</v>
      </c>
      <c r="Q5" s="46">
        <v>16</v>
      </c>
      <c r="R5" s="160">
        <v>17</v>
      </c>
      <c r="S5" s="35"/>
    </row>
    <row r="6" spans="1:19" s="36" customFormat="1" ht="15.75" customHeight="1" thickBot="1">
      <c r="A6" s="1101" t="s">
        <v>368</v>
      </c>
      <c r="B6" s="1102"/>
      <c r="C6" s="1102"/>
      <c r="D6" s="1103"/>
      <c r="E6" s="1103"/>
      <c r="F6" s="1103"/>
      <c r="G6" s="1103"/>
      <c r="H6" s="1103"/>
      <c r="I6" s="1103"/>
      <c r="J6" s="1103"/>
      <c r="K6" s="1103"/>
      <c r="L6" s="1103"/>
      <c r="M6" s="1103"/>
      <c r="N6" s="1103"/>
      <c r="O6" s="1103"/>
      <c r="P6" s="1103"/>
      <c r="Q6" s="1103"/>
      <c r="R6" s="1104"/>
      <c r="S6" s="35"/>
    </row>
    <row r="7" spans="1:19" s="36" customFormat="1" ht="36" customHeight="1">
      <c r="A7" s="212"/>
      <c r="B7" s="213"/>
      <c r="C7" s="214"/>
      <c r="D7" s="380"/>
      <c r="E7" s="380"/>
      <c r="F7" s="215"/>
      <c r="G7" s="215"/>
      <c r="H7" s="215"/>
      <c r="I7" s="380"/>
      <c r="J7" s="380"/>
      <c r="K7" s="215"/>
      <c r="L7" s="215"/>
      <c r="M7" s="215"/>
      <c r="N7" s="215"/>
      <c r="O7" s="215"/>
      <c r="P7" s="215"/>
      <c r="Q7" s="215"/>
      <c r="R7" s="382"/>
      <c r="S7" s="35"/>
    </row>
    <row r="8" spans="1:19" s="36" customFormat="1" ht="15" customHeight="1">
      <c r="A8" s="1094" t="s">
        <v>372</v>
      </c>
      <c r="B8" s="1095"/>
      <c r="C8" s="1095"/>
      <c r="D8" s="1096"/>
      <c r="E8" s="1096"/>
      <c r="F8" s="1096"/>
      <c r="G8" s="1096"/>
      <c r="H8" s="1096"/>
      <c r="I8" s="1096"/>
      <c r="J8" s="1096"/>
      <c r="K8" s="1096"/>
      <c r="L8" s="1096"/>
      <c r="M8" s="1096"/>
      <c r="N8" s="1096"/>
      <c r="O8" s="1096"/>
      <c r="P8" s="1096"/>
      <c r="Q8" s="1096"/>
      <c r="R8" s="1097"/>
      <c r="S8" s="35"/>
    </row>
    <row r="9" spans="1:19" s="36" customFormat="1" ht="24.75" customHeight="1" thickBot="1">
      <c r="A9" s="1105"/>
      <c r="B9" s="1106"/>
      <c r="C9" s="1106"/>
      <c r="D9" s="1106"/>
      <c r="E9" s="1106"/>
      <c r="F9" s="1106"/>
      <c r="G9" s="1106"/>
      <c r="H9" s="1106"/>
      <c r="I9" s="1106"/>
      <c r="J9" s="1106"/>
      <c r="K9" s="1106"/>
      <c r="L9" s="1106"/>
      <c r="M9" s="1106"/>
      <c r="N9" s="1106"/>
      <c r="O9" s="1106"/>
      <c r="P9" s="1106"/>
      <c r="Q9" s="1106"/>
      <c r="R9" s="1107"/>
      <c r="S9" s="35"/>
    </row>
    <row r="10" spans="1:19" s="51" customFormat="1" ht="32.25" customHeight="1" thickBot="1">
      <c r="A10" s="1101" t="s">
        <v>369</v>
      </c>
      <c r="B10" s="1102"/>
      <c r="C10" s="1102"/>
      <c r="D10" s="1103"/>
      <c r="E10" s="1103"/>
      <c r="F10" s="1103"/>
      <c r="G10" s="1103"/>
      <c r="H10" s="1103"/>
      <c r="I10" s="1103"/>
      <c r="J10" s="1103"/>
      <c r="K10" s="1103"/>
      <c r="L10" s="1103"/>
      <c r="M10" s="1103"/>
      <c r="N10" s="1103"/>
      <c r="O10" s="1103"/>
      <c r="P10" s="1103"/>
      <c r="Q10" s="1103"/>
      <c r="R10" s="1104"/>
      <c r="S10" s="50"/>
    </row>
    <row r="11" spans="1:19" s="36" customFormat="1" ht="38.25" customHeight="1">
      <c r="A11" s="212"/>
      <c r="B11" s="213"/>
      <c r="C11" s="216"/>
      <c r="D11" s="380"/>
      <c r="E11" s="380"/>
      <c r="F11" s="215"/>
      <c r="G11" s="215"/>
      <c r="H11" s="215"/>
      <c r="I11" s="380"/>
      <c r="J11" s="380"/>
      <c r="K11" s="215"/>
      <c r="L11" s="215"/>
      <c r="M11" s="215"/>
      <c r="N11" s="215"/>
      <c r="O11" s="215"/>
      <c r="P11" s="215"/>
      <c r="Q11" s="215"/>
      <c r="R11" s="381"/>
      <c r="S11" s="383"/>
    </row>
    <row r="12" spans="1:19" s="36" customFormat="1" ht="13.5" customHeight="1">
      <c r="A12" s="1094" t="s">
        <v>169</v>
      </c>
      <c r="B12" s="1095"/>
      <c r="C12" s="1095"/>
      <c r="D12" s="1096"/>
      <c r="E12" s="1096"/>
      <c r="F12" s="1096"/>
      <c r="G12" s="1096"/>
      <c r="H12" s="1096"/>
      <c r="I12" s="1096"/>
      <c r="J12" s="1096"/>
      <c r="K12" s="1096"/>
      <c r="L12" s="1096"/>
      <c r="M12" s="1096"/>
      <c r="N12" s="1096"/>
      <c r="O12" s="1096"/>
      <c r="P12" s="1096"/>
      <c r="Q12" s="1096"/>
      <c r="R12" s="1097"/>
      <c r="S12" s="35"/>
    </row>
    <row r="13" spans="1:19" s="36" customFormat="1" ht="23.25" customHeight="1" thickBot="1">
      <c r="A13" s="1098"/>
      <c r="B13" s="1099"/>
      <c r="C13" s="1099"/>
      <c r="D13" s="1099"/>
      <c r="E13" s="1099"/>
      <c r="F13" s="1099"/>
      <c r="G13" s="1099"/>
      <c r="H13" s="1099"/>
      <c r="I13" s="1099"/>
      <c r="J13" s="1099"/>
      <c r="K13" s="1099"/>
      <c r="L13" s="1099"/>
      <c r="M13" s="1099"/>
      <c r="N13" s="1099"/>
      <c r="O13" s="1099"/>
      <c r="P13" s="1099"/>
      <c r="Q13" s="1099"/>
      <c r="R13" s="1100"/>
      <c r="S13" s="35"/>
    </row>
    <row r="14" spans="1:18" s="37" customFormat="1" ht="18.75" customHeight="1">
      <c r="A14" s="1111" t="s">
        <v>112</v>
      </c>
      <c r="B14" s="1112"/>
      <c r="C14" s="1112"/>
      <c r="D14" s="1112"/>
      <c r="E14" s="1112"/>
      <c r="F14" s="1112"/>
      <c r="G14" s="1112"/>
      <c r="H14" s="1112"/>
      <c r="I14" s="1112"/>
      <c r="J14" s="1112"/>
      <c r="K14" s="1112"/>
      <c r="L14" s="1112"/>
      <c r="M14" s="1112"/>
      <c r="N14" s="1112"/>
      <c r="O14" s="1112"/>
      <c r="P14" s="1112"/>
      <c r="Q14" s="1112"/>
      <c r="R14" s="1113"/>
    </row>
    <row r="15" spans="1:18" s="37" customFormat="1" ht="18.75" customHeight="1">
      <c r="A15" s="1108" t="s">
        <v>132</v>
      </c>
      <c r="B15" s="1109"/>
      <c r="C15" s="1109"/>
      <c r="D15" s="1109"/>
      <c r="E15" s="1109"/>
      <c r="F15" s="1109"/>
      <c r="G15" s="1109"/>
      <c r="H15" s="1109"/>
      <c r="I15" s="1109"/>
      <c r="J15" s="1109"/>
      <c r="K15" s="1109"/>
      <c r="L15" s="1109"/>
      <c r="M15" s="1109"/>
      <c r="N15" s="1109"/>
      <c r="O15" s="1109"/>
      <c r="P15" s="1109"/>
      <c r="Q15" s="1109"/>
      <c r="R15" s="1110"/>
    </row>
    <row r="16" spans="1:18" s="37" customFormat="1" ht="18.75" customHeight="1">
      <c r="A16" s="1108" t="s">
        <v>371</v>
      </c>
      <c r="B16" s="1109"/>
      <c r="C16" s="1109"/>
      <c r="D16" s="1109"/>
      <c r="E16" s="1109"/>
      <c r="F16" s="1109"/>
      <c r="G16" s="1109"/>
      <c r="H16" s="1109"/>
      <c r="I16" s="1109"/>
      <c r="J16" s="1109"/>
      <c r="K16" s="1109"/>
      <c r="L16" s="1109"/>
      <c r="M16" s="1109"/>
      <c r="N16" s="1109"/>
      <c r="O16" s="1109"/>
      <c r="P16" s="1109"/>
      <c r="Q16" s="1109"/>
      <c r="R16" s="1110"/>
    </row>
    <row r="17" spans="1:18" s="37" customFormat="1" ht="18.75" customHeight="1">
      <c r="A17" s="1108" t="s">
        <v>373</v>
      </c>
      <c r="B17" s="1109"/>
      <c r="C17" s="1109"/>
      <c r="D17" s="1109"/>
      <c r="E17" s="1109"/>
      <c r="F17" s="1109"/>
      <c r="G17" s="1109"/>
      <c r="H17" s="1109"/>
      <c r="I17" s="1109"/>
      <c r="J17" s="1109"/>
      <c r="K17" s="1109"/>
      <c r="L17" s="1109"/>
      <c r="M17" s="1109"/>
      <c r="N17" s="1109"/>
      <c r="O17" s="1109"/>
      <c r="P17" s="1109"/>
      <c r="Q17" s="1109"/>
      <c r="R17" s="1110"/>
    </row>
    <row r="18" spans="1:18" ht="13.5" thickBot="1">
      <c r="A18" s="1090" t="s">
        <v>367</v>
      </c>
      <c r="B18" s="1091"/>
      <c r="C18" s="1091"/>
      <c r="D18" s="1091"/>
      <c r="E18" s="1091"/>
      <c r="F18" s="1091"/>
      <c r="G18" s="1091"/>
      <c r="H18" s="1091"/>
      <c r="I18" s="1091"/>
      <c r="J18" s="1091"/>
      <c r="K18" s="1091"/>
      <c r="L18" s="1091"/>
      <c r="M18" s="1091"/>
      <c r="N18" s="1091"/>
      <c r="O18" s="1091"/>
      <c r="P18" s="1091"/>
      <c r="Q18" s="1091"/>
      <c r="R18" s="1092"/>
    </row>
    <row r="20" ht="12.75">
      <c r="A20" s="211"/>
    </row>
  </sheetData>
  <sheetProtection/>
  <mergeCells count="23">
    <mergeCell ref="A16:R16"/>
    <mergeCell ref="A14:R14"/>
    <mergeCell ref="A15:R15"/>
    <mergeCell ref="F3:H3"/>
    <mergeCell ref="I3:J3"/>
    <mergeCell ref="K3:N3"/>
    <mergeCell ref="O3:R3"/>
    <mergeCell ref="A18:R18"/>
    <mergeCell ref="B2:B4"/>
    <mergeCell ref="C2:C4"/>
    <mergeCell ref="A12:R12"/>
    <mergeCell ref="A13:R13"/>
    <mergeCell ref="A6:R6"/>
    <mergeCell ref="A10:R10"/>
    <mergeCell ref="A8:R8"/>
    <mergeCell ref="A9:R9"/>
    <mergeCell ref="A17:R17"/>
    <mergeCell ref="A1:R1"/>
    <mergeCell ref="A2:A4"/>
    <mergeCell ref="D2:H2"/>
    <mergeCell ref="I2:N2"/>
    <mergeCell ref="O2:R2"/>
    <mergeCell ref="D3:E3"/>
  </mergeCells>
  <printOptions/>
  <pageMargins left="0.7" right="0.7" top="0.75" bottom="0.75" header="0.3" footer="0.3"/>
  <pageSetup fitToHeight="0" fitToWidth="1" horizontalDpi="600" verticalDpi="600" orientation="landscape" paperSize="9" scale="64" r:id="rId1"/>
</worksheet>
</file>

<file path=xl/worksheets/sheet26.xml><?xml version="1.0" encoding="utf-8"?>
<worksheet xmlns="http://schemas.openxmlformats.org/spreadsheetml/2006/main" xmlns:r="http://schemas.openxmlformats.org/officeDocument/2006/relationships">
  <sheetPr>
    <tabColor theme="0" tint="-0.4999699890613556"/>
    <pageSetUpPr fitToPage="1"/>
  </sheetPr>
  <dimension ref="A1:N26"/>
  <sheetViews>
    <sheetView zoomScalePageLayoutView="0" workbookViewId="0" topLeftCell="A1">
      <selection activeCell="S9" sqref="S9"/>
    </sheetView>
  </sheetViews>
  <sheetFormatPr defaultColWidth="9.140625" defaultRowHeight="12.75"/>
  <cols>
    <col min="1" max="1" width="15.28125" style="31" customWidth="1"/>
    <col min="2" max="2" width="7.421875" style="31" customWidth="1"/>
    <col min="3" max="3" width="20.28125" style="31" customWidth="1"/>
    <col min="4" max="4" width="8.140625" style="31" customWidth="1"/>
    <col min="5" max="5" width="8.7109375" style="31" customWidth="1"/>
    <col min="6" max="6" width="6.00390625" style="31" customWidth="1"/>
    <col min="7" max="7" width="5.00390625" style="31" bestFit="1" customWidth="1"/>
    <col min="8" max="11" width="5.421875" style="31" customWidth="1"/>
    <col min="12" max="12" width="11.8515625" style="31" customWidth="1"/>
    <col min="13" max="14" width="13.57421875" style="31" customWidth="1"/>
    <col min="15" max="16384" width="9.140625" style="31" customWidth="1"/>
  </cols>
  <sheetData>
    <row r="1" spans="1:14" ht="32.25" customHeight="1">
      <c r="A1" s="1140" t="s">
        <v>1336</v>
      </c>
      <c r="B1" s="1141"/>
      <c r="C1" s="1141"/>
      <c r="D1" s="1141"/>
      <c r="E1" s="1141"/>
      <c r="F1" s="1141"/>
      <c r="G1" s="1141"/>
      <c r="H1" s="1141"/>
      <c r="I1" s="1141"/>
      <c r="J1" s="1141"/>
      <c r="K1" s="1141"/>
      <c r="L1" s="1141"/>
      <c r="M1" s="1141"/>
      <c r="N1" s="1141"/>
    </row>
    <row r="2" spans="1:14" ht="45" customHeight="1">
      <c r="A2" s="1120" t="s">
        <v>142</v>
      </c>
      <c r="B2" s="1117" t="s">
        <v>153</v>
      </c>
      <c r="C2" s="1117" t="s">
        <v>88</v>
      </c>
      <c r="D2" s="1117" t="s">
        <v>48</v>
      </c>
      <c r="E2" s="1121" t="s">
        <v>1036</v>
      </c>
      <c r="F2" s="1117" t="s">
        <v>150</v>
      </c>
      <c r="G2" s="1118"/>
      <c r="H2" s="1118"/>
      <c r="I2" s="1118"/>
      <c r="J2" s="1118"/>
      <c r="K2" s="1118"/>
      <c r="L2" s="1117" t="s">
        <v>1037</v>
      </c>
      <c r="M2" s="1117" t="s">
        <v>114</v>
      </c>
      <c r="N2" s="1145" t="s">
        <v>168</v>
      </c>
    </row>
    <row r="3" spans="1:14" ht="36" customHeight="1">
      <c r="A3" s="1120"/>
      <c r="B3" s="1117"/>
      <c r="C3" s="1117"/>
      <c r="D3" s="1117"/>
      <c r="E3" s="1121"/>
      <c r="F3" s="393"/>
      <c r="G3" s="393" t="s">
        <v>49</v>
      </c>
      <c r="H3" s="393" t="s">
        <v>50</v>
      </c>
      <c r="I3" s="393" t="s">
        <v>51</v>
      </c>
      <c r="J3" s="393" t="s">
        <v>52</v>
      </c>
      <c r="K3" s="393" t="s">
        <v>53</v>
      </c>
      <c r="L3" s="1118"/>
      <c r="M3" s="1118"/>
      <c r="N3" s="1146"/>
    </row>
    <row r="4" spans="1:14" ht="12" customHeight="1" thickBot="1">
      <c r="A4" s="53">
        <v>0</v>
      </c>
      <c r="B4" s="47">
        <v>1</v>
      </c>
      <c r="C4" s="47">
        <v>2</v>
      </c>
      <c r="D4" s="47">
        <v>3</v>
      </c>
      <c r="E4" s="47">
        <v>4</v>
      </c>
      <c r="F4" s="47">
        <v>5</v>
      </c>
      <c r="G4" s="47">
        <v>6</v>
      </c>
      <c r="H4" s="47">
        <v>7</v>
      </c>
      <c r="I4" s="47">
        <v>8</v>
      </c>
      <c r="J4" s="47">
        <v>9</v>
      </c>
      <c r="K4" s="47">
        <v>10</v>
      </c>
      <c r="L4" s="54">
        <v>11</v>
      </c>
      <c r="M4" s="47">
        <v>12</v>
      </c>
      <c r="N4" s="55" t="s">
        <v>380</v>
      </c>
    </row>
    <row r="5" spans="1:14" ht="33.75" customHeight="1" thickBot="1">
      <c r="A5" s="1142" t="s">
        <v>172</v>
      </c>
      <c r="B5" s="1143"/>
      <c r="C5" s="1143"/>
      <c r="D5" s="1143"/>
      <c r="E5" s="1143"/>
      <c r="F5" s="1143"/>
      <c r="G5" s="1143"/>
      <c r="H5" s="1143"/>
      <c r="I5" s="1143"/>
      <c r="J5" s="1143"/>
      <c r="K5" s="1143"/>
      <c r="L5" s="1143"/>
      <c r="M5" s="1143"/>
      <c r="N5" s="1144"/>
    </row>
    <row r="6" spans="1:14" ht="17.25" customHeight="1">
      <c r="A6" s="1119"/>
      <c r="B6" s="1126"/>
      <c r="C6" s="1137"/>
      <c r="D6" s="1124"/>
      <c r="E6" s="1126"/>
      <c r="F6" s="1129" t="s">
        <v>1034</v>
      </c>
      <c r="G6" s="384">
        <v>2015</v>
      </c>
      <c r="H6" s="384"/>
      <c r="I6" s="384"/>
      <c r="J6" s="384"/>
      <c r="K6" s="384"/>
      <c r="L6" s="384"/>
      <c r="M6" s="1131"/>
      <c r="N6" s="385"/>
    </row>
    <row r="7" spans="1:14" ht="17.25" customHeight="1">
      <c r="A7" s="1119"/>
      <c r="B7" s="1127"/>
      <c r="C7" s="1137"/>
      <c r="D7" s="1125"/>
      <c r="E7" s="1127"/>
      <c r="F7" s="1134"/>
      <c r="G7" s="386">
        <v>2016</v>
      </c>
      <c r="H7" s="386"/>
      <c r="I7" s="386"/>
      <c r="J7" s="386"/>
      <c r="K7" s="386"/>
      <c r="L7" s="387"/>
      <c r="M7" s="1132"/>
      <c r="N7" s="388"/>
    </row>
    <row r="8" spans="1:14" ht="16.5" customHeight="1">
      <c r="A8" s="1119"/>
      <c r="B8" s="1127"/>
      <c r="C8" s="1137"/>
      <c r="D8" s="1125"/>
      <c r="E8" s="1128"/>
      <c r="F8" s="1130"/>
      <c r="G8" s="386">
        <v>2023</v>
      </c>
      <c r="H8" s="386"/>
      <c r="I8" s="386"/>
      <c r="J8" s="386"/>
      <c r="K8" s="386"/>
      <c r="L8" s="386"/>
      <c r="M8" s="1133"/>
      <c r="N8" s="389"/>
    </row>
    <row r="9" spans="1:14" ht="16.5" customHeight="1">
      <c r="A9" s="1119"/>
      <c r="B9" s="1127"/>
      <c r="C9" s="1137"/>
      <c r="D9" s="1125"/>
      <c r="E9" s="1128"/>
      <c r="F9" s="1134" t="s">
        <v>1035</v>
      </c>
      <c r="G9" s="386">
        <v>2015</v>
      </c>
      <c r="H9" s="386"/>
      <c r="I9" s="386"/>
      <c r="J9" s="386"/>
      <c r="K9" s="386"/>
      <c r="L9" s="386"/>
      <c r="M9" s="1133"/>
      <c r="N9" s="390"/>
    </row>
    <row r="10" spans="1:14" ht="16.5" customHeight="1">
      <c r="A10" s="1119"/>
      <c r="B10" s="1127"/>
      <c r="C10" s="1137"/>
      <c r="D10" s="1125"/>
      <c r="E10" s="1128"/>
      <c r="F10" s="1134"/>
      <c r="G10" s="386">
        <v>2016</v>
      </c>
      <c r="H10" s="386"/>
      <c r="I10" s="386"/>
      <c r="J10" s="386"/>
      <c r="K10" s="386"/>
      <c r="L10" s="387"/>
      <c r="M10" s="1133"/>
      <c r="N10" s="388"/>
    </row>
    <row r="11" spans="1:14" ht="16.5" customHeight="1" thickBot="1">
      <c r="A11" s="1119"/>
      <c r="B11" s="1127"/>
      <c r="C11" s="1122"/>
      <c r="D11" s="1125"/>
      <c r="E11" s="1128"/>
      <c r="F11" s="1134"/>
      <c r="G11" s="386">
        <v>2023</v>
      </c>
      <c r="H11" s="386"/>
      <c r="I11" s="386"/>
      <c r="J11" s="386"/>
      <c r="K11" s="386"/>
      <c r="L11" s="386"/>
      <c r="M11" s="1133"/>
      <c r="N11" s="389"/>
    </row>
    <row r="12" spans="1:14" ht="29.25" customHeight="1" thickBot="1">
      <c r="A12" s="1142" t="s">
        <v>149</v>
      </c>
      <c r="B12" s="1143"/>
      <c r="C12" s="1143"/>
      <c r="D12" s="1143"/>
      <c r="E12" s="1143"/>
      <c r="F12" s="1143"/>
      <c r="G12" s="1143"/>
      <c r="H12" s="1143"/>
      <c r="I12" s="1143"/>
      <c r="J12" s="1143"/>
      <c r="K12" s="1143"/>
      <c r="L12" s="1143"/>
      <c r="M12" s="1143"/>
      <c r="N12" s="1144"/>
    </row>
    <row r="13" spans="1:14" ht="16.5" customHeight="1">
      <c r="A13" s="1119"/>
      <c r="B13" s="1126"/>
      <c r="C13" s="1122"/>
      <c r="D13" s="1124"/>
      <c r="E13" s="1126"/>
      <c r="F13" s="1129" t="s">
        <v>116</v>
      </c>
      <c r="G13" s="384">
        <v>2015</v>
      </c>
      <c r="H13" s="384"/>
      <c r="I13" s="384"/>
      <c r="J13" s="384"/>
      <c r="K13" s="384"/>
      <c r="L13" s="384"/>
      <c r="M13" s="1131"/>
      <c r="N13" s="385"/>
    </row>
    <row r="14" spans="1:14" ht="16.5" customHeight="1">
      <c r="A14" s="1119"/>
      <c r="B14" s="1126"/>
      <c r="C14" s="1122"/>
      <c r="D14" s="1124"/>
      <c r="E14" s="1127"/>
      <c r="F14" s="1129"/>
      <c r="G14" s="384">
        <v>2016</v>
      </c>
      <c r="H14" s="384"/>
      <c r="I14" s="384"/>
      <c r="J14" s="384"/>
      <c r="K14" s="384"/>
      <c r="L14" s="391"/>
      <c r="M14" s="1131"/>
      <c r="N14" s="392"/>
    </row>
    <row r="15" spans="1:14" ht="16.5" customHeight="1">
      <c r="A15" s="1119"/>
      <c r="B15" s="1127"/>
      <c r="C15" s="1123"/>
      <c r="D15" s="1125"/>
      <c r="E15" s="1128"/>
      <c r="F15" s="1130"/>
      <c r="G15" s="386">
        <v>2023</v>
      </c>
      <c r="H15" s="386"/>
      <c r="I15" s="386"/>
      <c r="J15" s="386"/>
      <c r="K15" s="386"/>
      <c r="L15" s="386"/>
      <c r="M15" s="1133"/>
      <c r="N15" s="389"/>
    </row>
    <row r="16" spans="1:14" ht="16.5" customHeight="1">
      <c r="A16" s="1119"/>
      <c r="B16" s="1127"/>
      <c r="C16" s="1123"/>
      <c r="D16" s="1125"/>
      <c r="E16" s="1128"/>
      <c r="F16" s="1134" t="s">
        <v>117</v>
      </c>
      <c r="G16" s="386">
        <v>2015</v>
      </c>
      <c r="H16" s="386"/>
      <c r="I16" s="386"/>
      <c r="J16" s="386"/>
      <c r="K16" s="386"/>
      <c r="L16" s="386"/>
      <c r="M16" s="1133"/>
      <c r="N16" s="390"/>
    </row>
    <row r="17" spans="1:14" ht="16.5" customHeight="1">
      <c r="A17" s="1119"/>
      <c r="B17" s="1127"/>
      <c r="C17" s="1123"/>
      <c r="D17" s="1125"/>
      <c r="E17" s="1128"/>
      <c r="F17" s="1134"/>
      <c r="G17" s="386">
        <v>2016</v>
      </c>
      <c r="H17" s="386"/>
      <c r="I17" s="386"/>
      <c r="J17" s="386"/>
      <c r="K17" s="386"/>
      <c r="L17" s="387"/>
      <c r="M17" s="1133"/>
      <c r="N17" s="388"/>
    </row>
    <row r="18" spans="1:14" ht="16.5" customHeight="1" thickBot="1">
      <c r="A18" s="1119"/>
      <c r="B18" s="1127"/>
      <c r="C18" s="1123"/>
      <c r="D18" s="1125"/>
      <c r="E18" s="1128"/>
      <c r="F18" s="1134"/>
      <c r="G18" s="386">
        <v>2023</v>
      </c>
      <c r="H18" s="386"/>
      <c r="I18" s="386"/>
      <c r="J18" s="386"/>
      <c r="K18" s="386"/>
      <c r="L18" s="386"/>
      <c r="M18" s="1133"/>
      <c r="N18" s="389"/>
    </row>
    <row r="19" spans="1:14" s="32" customFormat="1" ht="27" customHeight="1">
      <c r="A19" s="1111" t="s">
        <v>379</v>
      </c>
      <c r="B19" s="1147"/>
      <c r="C19" s="1147"/>
      <c r="D19" s="1147"/>
      <c r="E19" s="1147"/>
      <c r="F19" s="1147"/>
      <c r="G19" s="1147"/>
      <c r="H19" s="1147"/>
      <c r="I19" s="1147"/>
      <c r="J19" s="1147"/>
      <c r="K19" s="1147"/>
      <c r="L19" s="1147"/>
      <c r="M19" s="1147"/>
      <c r="N19" s="852"/>
    </row>
    <row r="20" spans="1:14" s="32" customFormat="1" ht="19.5" customHeight="1">
      <c r="A20" s="1108" t="s">
        <v>151</v>
      </c>
      <c r="B20" s="1135"/>
      <c r="C20" s="1135"/>
      <c r="D20" s="1135"/>
      <c r="E20" s="1135"/>
      <c r="F20" s="1135"/>
      <c r="G20" s="1135"/>
      <c r="H20" s="1135"/>
      <c r="I20" s="1135"/>
      <c r="J20" s="1135"/>
      <c r="K20" s="1135"/>
      <c r="L20" s="1135"/>
      <c r="M20" s="1135"/>
      <c r="N20" s="840"/>
    </row>
    <row r="21" spans="1:14" s="32" customFormat="1" ht="21" customHeight="1">
      <c r="A21" s="1108" t="s">
        <v>152</v>
      </c>
      <c r="B21" s="1136"/>
      <c r="C21" s="1136"/>
      <c r="D21" s="1136"/>
      <c r="E21" s="1136"/>
      <c r="F21" s="1136"/>
      <c r="G21" s="1136"/>
      <c r="H21" s="1136"/>
      <c r="I21" s="1136"/>
      <c r="J21" s="1136"/>
      <c r="K21" s="1136"/>
      <c r="L21" s="1136"/>
      <c r="M21" s="1136"/>
      <c r="N21" s="840"/>
    </row>
    <row r="22" spans="1:14" s="32" customFormat="1" ht="34.5" customHeight="1">
      <c r="A22" s="1108" t="s">
        <v>330</v>
      </c>
      <c r="B22" s="1136"/>
      <c r="C22" s="1136"/>
      <c r="D22" s="1136"/>
      <c r="E22" s="1136"/>
      <c r="F22" s="1136"/>
      <c r="G22" s="1136"/>
      <c r="H22" s="1136"/>
      <c r="I22" s="1136"/>
      <c r="J22" s="1136"/>
      <c r="K22" s="1136"/>
      <c r="L22" s="1136"/>
      <c r="M22" s="1136"/>
      <c r="N22" s="840"/>
    </row>
    <row r="23" spans="1:14" s="32" customFormat="1" ht="15.75" customHeight="1">
      <c r="A23" s="1108" t="s">
        <v>230</v>
      </c>
      <c r="B23" s="1109"/>
      <c r="C23" s="1109"/>
      <c r="D23" s="1109"/>
      <c r="E23" s="1109"/>
      <c r="F23" s="1109"/>
      <c r="G23" s="1109"/>
      <c r="H23" s="1109"/>
      <c r="I23" s="1109"/>
      <c r="J23" s="1109"/>
      <c r="K23" s="1109"/>
      <c r="L23" s="1109"/>
      <c r="M23" s="1109"/>
      <c r="N23" s="1110"/>
    </row>
    <row r="24" spans="1:14" s="32" customFormat="1" ht="15.75" customHeight="1" thickBot="1">
      <c r="A24" s="841" t="s">
        <v>367</v>
      </c>
      <c r="B24" s="1138"/>
      <c r="C24" s="1138"/>
      <c r="D24" s="1138"/>
      <c r="E24" s="1138"/>
      <c r="F24" s="1138"/>
      <c r="G24" s="1138"/>
      <c r="H24" s="1138"/>
      <c r="I24" s="1138"/>
      <c r="J24" s="1138"/>
      <c r="K24" s="1138"/>
      <c r="L24" s="1138"/>
      <c r="M24" s="1138"/>
      <c r="N24" s="1139"/>
    </row>
    <row r="25" ht="11.25">
      <c r="G25" s="33"/>
    </row>
    <row r="26" ht="11.25">
      <c r="A26" s="31" t="s">
        <v>115</v>
      </c>
    </row>
  </sheetData>
  <sheetProtection/>
  <mergeCells count="34">
    <mergeCell ref="A24:N24"/>
    <mergeCell ref="A1:N1"/>
    <mergeCell ref="A5:N5"/>
    <mergeCell ref="A12:N12"/>
    <mergeCell ref="M2:M3"/>
    <mergeCell ref="N2:N3"/>
    <mergeCell ref="M13:M18"/>
    <mergeCell ref="F16:F18"/>
    <mergeCell ref="A19:N19"/>
    <mergeCell ref="A13:A18"/>
    <mergeCell ref="B13:B18"/>
    <mergeCell ref="A23:N23"/>
    <mergeCell ref="A20:N20"/>
    <mergeCell ref="A21:N21"/>
    <mergeCell ref="A22:N22"/>
    <mergeCell ref="B6:B11"/>
    <mergeCell ref="C6:C11"/>
    <mergeCell ref="D6:D11"/>
    <mergeCell ref="E6:E11"/>
    <mergeCell ref="F6:F8"/>
    <mergeCell ref="C13:C18"/>
    <mergeCell ref="D13:D18"/>
    <mergeCell ref="E13:E18"/>
    <mergeCell ref="F13:F15"/>
    <mergeCell ref="M6:M11"/>
    <mergeCell ref="F9:F11"/>
    <mergeCell ref="L2:L3"/>
    <mergeCell ref="A6:A11"/>
    <mergeCell ref="A2:A3"/>
    <mergeCell ref="B2:B3"/>
    <mergeCell ref="C2:C3"/>
    <mergeCell ref="D2:D3"/>
    <mergeCell ref="E2:E3"/>
    <mergeCell ref="F2:K2"/>
  </mergeCells>
  <printOptions/>
  <pageMargins left="0.7" right="0.7" top="0.75" bottom="0.75" header="0.3" footer="0.3"/>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IV1809"/>
  <sheetViews>
    <sheetView view="pageBreakPreview" zoomScale="110" zoomScaleSheetLayoutView="110" zoomScalePageLayoutView="0" workbookViewId="0" topLeftCell="A1">
      <pane ySplit="4" topLeftCell="A1780" activePane="bottomLeft" state="frozen"/>
      <selection pane="topLeft" activeCell="D365" sqref="D365:D372"/>
      <selection pane="bottomLeft" activeCell="B1787" sqref="B1787:AB1787"/>
    </sheetView>
  </sheetViews>
  <sheetFormatPr defaultColWidth="9.140625" defaultRowHeight="12.75"/>
  <cols>
    <col min="1" max="1" width="13.57421875" style="161" customWidth="1"/>
    <col min="2" max="2" width="7.57421875" style="161" customWidth="1"/>
    <col min="3" max="3" width="21.140625" style="161" customWidth="1"/>
    <col min="4" max="4" width="13.00390625" style="161" customWidth="1"/>
    <col min="5" max="5" width="9.57421875" style="161" customWidth="1"/>
    <col min="6" max="6" width="5.00390625" style="161" customWidth="1"/>
    <col min="7" max="7" width="4.8515625" style="161" customWidth="1"/>
    <col min="8" max="9" width="6.7109375" style="161" customWidth="1"/>
    <col min="10" max="10" width="10.8515625" style="161" customWidth="1"/>
    <col min="11" max="12" width="6.7109375" style="161" customWidth="1"/>
    <col min="13" max="13" width="10.7109375" style="161" customWidth="1"/>
    <col min="14" max="15" width="6.7109375" style="161" customWidth="1"/>
    <col min="16" max="16" width="10.7109375" style="161" customWidth="1"/>
    <col min="17" max="18" width="6.7109375" style="161" customWidth="1"/>
    <col min="19" max="19" width="10.7109375" style="161" customWidth="1"/>
    <col min="20" max="20" width="6.7109375" style="161" customWidth="1"/>
    <col min="21" max="21" width="6.8515625" style="161" customWidth="1"/>
    <col min="22" max="22" width="12.57421875" style="374" customWidth="1"/>
    <col min="23" max="24" width="6.7109375" style="161" customWidth="1"/>
    <col min="25" max="25" width="12.7109375" style="374" customWidth="1"/>
    <col min="26" max="27" width="5.7109375" style="161" customWidth="1"/>
    <col min="28" max="28" width="10.7109375" style="591" customWidth="1"/>
    <col min="29" max="29" width="6.8515625" style="161" hidden="1" customWidth="1"/>
    <col min="30" max="30" width="10.00390625" style="161" hidden="1" customWidth="1"/>
    <col min="31" max="16384" width="9.140625" style="161" customWidth="1"/>
  </cols>
  <sheetData>
    <row r="1" spans="1:28" ht="16.5" customHeight="1">
      <c r="A1" s="734" t="s">
        <v>1327</v>
      </c>
      <c r="B1" s="734"/>
      <c r="C1" s="734"/>
      <c r="D1" s="734"/>
      <c r="E1" s="734"/>
      <c r="F1" s="734"/>
      <c r="G1" s="734"/>
      <c r="H1" s="734"/>
      <c r="I1" s="734"/>
      <c r="J1" s="734"/>
      <c r="K1" s="734"/>
      <c r="L1" s="734"/>
      <c r="M1" s="734"/>
      <c r="N1" s="734"/>
      <c r="O1" s="734"/>
      <c r="P1" s="734"/>
      <c r="Q1" s="734"/>
      <c r="R1" s="734"/>
      <c r="S1" s="734"/>
      <c r="T1" s="734"/>
      <c r="U1" s="734"/>
      <c r="V1" s="734"/>
      <c r="W1" s="734"/>
      <c r="X1" s="734"/>
      <c r="Y1" s="734"/>
      <c r="Z1" s="734"/>
      <c r="AA1" s="734"/>
      <c r="AB1" s="734"/>
    </row>
    <row r="2" spans="1:28" ht="45" customHeight="1">
      <c r="A2" s="754" t="s">
        <v>142</v>
      </c>
      <c r="B2" s="754" t="s">
        <v>153</v>
      </c>
      <c r="C2" s="754" t="s">
        <v>88</v>
      </c>
      <c r="D2" s="754" t="s">
        <v>48</v>
      </c>
      <c r="E2" s="755" t="s">
        <v>1030</v>
      </c>
      <c r="F2" s="754" t="s">
        <v>496</v>
      </c>
      <c r="G2" s="754"/>
      <c r="H2" s="754"/>
      <c r="I2" s="754"/>
      <c r="J2" s="754"/>
      <c r="K2" s="754"/>
      <c r="L2" s="754"/>
      <c r="M2" s="754"/>
      <c r="N2" s="754"/>
      <c r="O2" s="754"/>
      <c r="P2" s="754"/>
      <c r="Q2" s="754"/>
      <c r="R2" s="754"/>
      <c r="S2" s="754"/>
      <c r="T2" s="754" t="s">
        <v>1031</v>
      </c>
      <c r="U2" s="754"/>
      <c r="V2" s="754"/>
      <c r="W2" s="756" t="s">
        <v>89</v>
      </c>
      <c r="X2" s="756"/>
      <c r="Y2" s="756"/>
      <c r="Z2" s="756"/>
      <c r="AA2" s="756"/>
      <c r="AB2" s="756"/>
    </row>
    <row r="3" spans="1:28" ht="36.75" customHeight="1">
      <c r="A3" s="754"/>
      <c r="B3" s="754"/>
      <c r="C3" s="754"/>
      <c r="D3" s="754"/>
      <c r="E3" s="755"/>
      <c r="F3" s="754"/>
      <c r="G3" s="754" t="s">
        <v>49</v>
      </c>
      <c r="H3" s="754" t="s">
        <v>50</v>
      </c>
      <c r="I3" s="754"/>
      <c r="J3" s="754"/>
      <c r="K3" s="754" t="s">
        <v>51</v>
      </c>
      <c r="L3" s="754"/>
      <c r="M3" s="754"/>
      <c r="N3" s="754" t="s">
        <v>52</v>
      </c>
      <c r="O3" s="754"/>
      <c r="P3" s="754"/>
      <c r="Q3" s="754" t="s">
        <v>53</v>
      </c>
      <c r="R3" s="754"/>
      <c r="S3" s="754"/>
      <c r="T3" s="754"/>
      <c r="U3" s="754"/>
      <c r="V3" s="754"/>
      <c r="W3" s="754" t="s">
        <v>114</v>
      </c>
      <c r="X3" s="754"/>
      <c r="Y3" s="754"/>
      <c r="Z3" s="754" t="s">
        <v>59</v>
      </c>
      <c r="AA3" s="754"/>
      <c r="AB3" s="754"/>
    </row>
    <row r="4" spans="1:28" ht="24.75" customHeight="1">
      <c r="A4" s="754"/>
      <c r="B4" s="754"/>
      <c r="C4" s="754"/>
      <c r="D4" s="754"/>
      <c r="E4" s="755"/>
      <c r="F4" s="754"/>
      <c r="G4" s="754"/>
      <c r="H4" s="430" t="s">
        <v>54</v>
      </c>
      <c r="I4" s="430" t="s">
        <v>55</v>
      </c>
      <c r="J4" s="430" t="s">
        <v>56</v>
      </c>
      <c r="K4" s="430" t="s">
        <v>54</v>
      </c>
      <c r="L4" s="430" t="s">
        <v>55</v>
      </c>
      <c r="M4" s="430" t="s">
        <v>56</v>
      </c>
      <c r="N4" s="430" t="s">
        <v>54</v>
      </c>
      <c r="O4" s="430" t="s">
        <v>55</v>
      </c>
      <c r="P4" s="430" t="s">
        <v>56</v>
      </c>
      <c r="Q4" s="430" t="s">
        <v>54</v>
      </c>
      <c r="R4" s="430" t="s">
        <v>55</v>
      </c>
      <c r="S4" s="430" t="s">
        <v>56</v>
      </c>
      <c r="T4" s="430" t="s">
        <v>54</v>
      </c>
      <c r="U4" s="430" t="s">
        <v>55</v>
      </c>
      <c r="V4" s="430" t="s">
        <v>56</v>
      </c>
      <c r="W4" s="430" t="s">
        <v>54</v>
      </c>
      <c r="X4" s="430" t="s">
        <v>55</v>
      </c>
      <c r="Y4" s="430" t="s">
        <v>56</v>
      </c>
      <c r="Z4" s="430" t="s">
        <v>54</v>
      </c>
      <c r="AA4" s="430" t="s">
        <v>55</v>
      </c>
      <c r="AB4" s="583" t="s">
        <v>56</v>
      </c>
    </row>
    <row r="5" spans="1:28" ht="12" customHeight="1">
      <c r="A5" s="166">
        <v>0</v>
      </c>
      <c r="B5" s="166">
        <v>1</v>
      </c>
      <c r="C5" s="166">
        <v>2</v>
      </c>
      <c r="D5" s="166">
        <v>3</v>
      </c>
      <c r="E5" s="166">
        <v>4</v>
      </c>
      <c r="F5" s="166">
        <v>5</v>
      </c>
      <c r="G5" s="166">
        <v>6</v>
      </c>
      <c r="H5" s="757">
        <v>7</v>
      </c>
      <c r="I5" s="757"/>
      <c r="J5" s="757"/>
      <c r="K5" s="757">
        <v>8</v>
      </c>
      <c r="L5" s="757"/>
      <c r="M5" s="757"/>
      <c r="N5" s="757">
        <v>9</v>
      </c>
      <c r="O5" s="757"/>
      <c r="P5" s="757"/>
      <c r="Q5" s="757">
        <v>10</v>
      </c>
      <c r="R5" s="757"/>
      <c r="S5" s="757"/>
      <c r="T5" s="757">
        <v>11</v>
      </c>
      <c r="U5" s="757"/>
      <c r="V5" s="757"/>
      <c r="W5" s="757">
        <v>12</v>
      </c>
      <c r="X5" s="757"/>
      <c r="Y5" s="757"/>
      <c r="Z5" s="757" t="s">
        <v>378</v>
      </c>
      <c r="AA5" s="757"/>
      <c r="AB5" s="757"/>
    </row>
    <row r="6" spans="1:28" ht="27" customHeight="1">
      <c r="A6" s="758" t="s">
        <v>497</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758"/>
    </row>
    <row r="7" spans="1:31" ht="15.75" customHeight="1">
      <c r="A7" s="759" t="s">
        <v>680</v>
      </c>
      <c r="B7" s="751">
        <v>1</v>
      </c>
      <c r="C7" s="752" t="s">
        <v>495</v>
      </c>
      <c r="D7" s="751" t="s">
        <v>390</v>
      </c>
      <c r="E7" s="753" t="s">
        <v>385</v>
      </c>
      <c r="F7" s="750" t="s">
        <v>389</v>
      </c>
      <c r="G7" s="166">
        <v>2015</v>
      </c>
      <c r="H7" s="166"/>
      <c r="I7" s="166"/>
      <c r="J7" s="166"/>
      <c r="K7" s="166"/>
      <c r="L7" s="166"/>
      <c r="M7" s="166"/>
      <c r="N7" s="166"/>
      <c r="O7" s="166"/>
      <c r="P7" s="166"/>
      <c r="Q7" s="166"/>
      <c r="R7" s="166"/>
      <c r="S7" s="166"/>
      <c r="T7" s="166"/>
      <c r="U7" s="166"/>
      <c r="V7" s="431"/>
      <c r="W7" s="748" t="s">
        <v>384</v>
      </c>
      <c r="X7" s="748" t="s">
        <v>384</v>
      </c>
      <c r="Y7" s="760">
        <v>7</v>
      </c>
      <c r="Z7" s="166"/>
      <c r="AA7" s="166"/>
      <c r="AB7" s="584"/>
      <c r="AC7" s="161">
        <v>6180</v>
      </c>
      <c r="AD7" s="161">
        <v>9270</v>
      </c>
      <c r="AE7" s="165"/>
    </row>
    <row r="8" spans="1:28" ht="15.75" customHeight="1">
      <c r="A8" s="759"/>
      <c r="B8" s="751"/>
      <c r="C8" s="752"/>
      <c r="D8" s="751"/>
      <c r="E8" s="753"/>
      <c r="F8" s="750"/>
      <c r="G8" s="432">
        <v>2016</v>
      </c>
      <c r="H8" s="166"/>
      <c r="I8" s="166"/>
      <c r="J8" s="166"/>
      <c r="K8" s="166"/>
      <c r="L8" s="166"/>
      <c r="M8" s="166"/>
      <c r="N8" s="166"/>
      <c r="O8" s="166"/>
      <c r="P8" s="166"/>
      <c r="Q8" s="166"/>
      <c r="R8" s="166"/>
      <c r="S8" s="166"/>
      <c r="T8" s="166"/>
      <c r="U8" s="166"/>
      <c r="V8" s="431"/>
      <c r="W8" s="748"/>
      <c r="X8" s="748"/>
      <c r="Y8" s="760"/>
      <c r="Z8" s="166"/>
      <c r="AA8" s="166"/>
      <c r="AB8" s="584"/>
    </row>
    <row r="9" spans="1:28" ht="15.75" customHeight="1">
      <c r="A9" s="759"/>
      <c r="B9" s="751"/>
      <c r="C9" s="752"/>
      <c r="D9" s="751"/>
      <c r="E9" s="753"/>
      <c r="F9" s="750"/>
      <c r="G9" s="432">
        <v>2023</v>
      </c>
      <c r="H9" s="166"/>
      <c r="I9" s="166"/>
      <c r="J9" s="166"/>
      <c r="K9" s="166"/>
      <c r="L9" s="166"/>
      <c r="M9" s="166"/>
      <c r="N9" s="166"/>
      <c r="O9" s="166"/>
      <c r="P9" s="166"/>
      <c r="Q9" s="166"/>
      <c r="R9" s="166"/>
      <c r="S9" s="166"/>
      <c r="T9" s="166"/>
      <c r="U9" s="166"/>
      <c r="V9" s="431"/>
      <c r="W9" s="748"/>
      <c r="X9" s="748"/>
      <c r="Y9" s="760"/>
      <c r="Z9" s="166"/>
      <c r="AA9" s="166"/>
      <c r="AB9" s="584"/>
    </row>
    <row r="10" spans="1:28" ht="15.75" customHeight="1">
      <c r="A10" s="759"/>
      <c r="B10" s="751"/>
      <c r="C10" s="752"/>
      <c r="D10" s="751"/>
      <c r="E10" s="753"/>
      <c r="F10" s="750" t="s">
        <v>388</v>
      </c>
      <c r="G10" s="166">
        <v>2015</v>
      </c>
      <c r="H10" s="166"/>
      <c r="I10" s="166"/>
      <c r="J10" s="166"/>
      <c r="K10" s="166"/>
      <c r="L10" s="166"/>
      <c r="M10" s="166"/>
      <c r="N10" s="166"/>
      <c r="O10" s="166"/>
      <c r="P10" s="166"/>
      <c r="Q10" s="166"/>
      <c r="R10" s="166"/>
      <c r="S10" s="166"/>
      <c r="T10" s="166"/>
      <c r="U10" s="166"/>
      <c r="V10" s="431"/>
      <c r="W10" s="748"/>
      <c r="X10" s="748"/>
      <c r="Y10" s="760"/>
      <c r="Z10" s="166"/>
      <c r="AA10" s="166"/>
      <c r="AB10" s="584"/>
    </row>
    <row r="11" spans="1:28" ht="15.75" customHeight="1">
      <c r="A11" s="759"/>
      <c r="B11" s="751"/>
      <c r="C11" s="752"/>
      <c r="D11" s="751"/>
      <c r="E11" s="753"/>
      <c r="F11" s="750"/>
      <c r="G11" s="166">
        <v>2016</v>
      </c>
      <c r="H11" s="166"/>
      <c r="I11" s="166"/>
      <c r="J11" s="166"/>
      <c r="K11" s="166"/>
      <c r="L11" s="166"/>
      <c r="M11" s="166"/>
      <c r="N11" s="166"/>
      <c r="O11" s="166"/>
      <c r="P11" s="166"/>
      <c r="Q11" s="166"/>
      <c r="R11" s="166"/>
      <c r="S11" s="166"/>
      <c r="T11" s="166"/>
      <c r="U11" s="166"/>
      <c r="V11" s="431"/>
      <c r="W11" s="748"/>
      <c r="X11" s="748"/>
      <c r="Y11" s="760"/>
      <c r="Z11" s="166"/>
      <c r="AA11" s="166"/>
      <c r="AB11" s="584"/>
    </row>
    <row r="12" spans="1:28" ht="15.75" customHeight="1">
      <c r="A12" s="759"/>
      <c r="B12" s="751"/>
      <c r="C12" s="752"/>
      <c r="D12" s="751"/>
      <c r="E12" s="753"/>
      <c r="F12" s="750"/>
      <c r="G12" s="166">
        <v>2023</v>
      </c>
      <c r="H12" s="166"/>
      <c r="I12" s="166"/>
      <c r="J12" s="166"/>
      <c r="K12" s="166"/>
      <c r="L12" s="166"/>
      <c r="M12" s="166"/>
      <c r="N12" s="166"/>
      <c r="O12" s="166"/>
      <c r="P12" s="166"/>
      <c r="Q12" s="166"/>
      <c r="R12" s="166"/>
      <c r="S12" s="166"/>
      <c r="T12" s="166"/>
      <c r="U12" s="166"/>
      <c r="V12" s="431"/>
      <c r="W12" s="748"/>
      <c r="X12" s="748"/>
      <c r="Y12" s="760"/>
      <c r="Z12" s="166"/>
      <c r="AA12" s="166"/>
      <c r="AB12" s="584"/>
    </row>
    <row r="13" spans="1:30" ht="15.75" customHeight="1">
      <c r="A13" s="759"/>
      <c r="B13" s="751">
        <v>2</v>
      </c>
      <c r="C13" s="752" t="s">
        <v>492</v>
      </c>
      <c r="D13" s="751" t="s">
        <v>441</v>
      </c>
      <c r="E13" s="753" t="s">
        <v>385</v>
      </c>
      <c r="F13" s="750" t="s">
        <v>389</v>
      </c>
      <c r="G13" s="166">
        <v>2015</v>
      </c>
      <c r="H13" s="166"/>
      <c r="I13" s="166"/>
      <c r="J13" s="166"/>
      <c r="K13" s="166"/>
      <c r="L13" s="166"/>
      <c r="M13" s="166"/>
      <c r="N13" s="166"/>
      <c r="O13" s="166"/>
      <c r="P13" s="166"/>
      <c r="Q13" s="166"/>
      <c r="R13" s="166"/>
      <c r="S13" s="166"/>
      <c r="T13" s="166"/>
      <c r="U13" s="166"/>
      <c r="V13" s="431"/>
      <c r="W13" s="761" t="s">
        <v>384</v>
      </c>
      <c r="X13" s="761" t="s">
        <v>384</v>
      </c>
      <c r="Y13" s="762">
        <v>73</v>
      </c>
      <c r="Z13" s="166"/>
      <c r="AA13" s="166"/>
      <c r="AB13" s="584"/>
      <c r="AC13" s="161">
        <v>14004</v>
      </c>
      <c r="AD13" s="161">
        <v>21006</v>
      </c>
    </row>
    <row r="14" spans="1:28" ht="15.75" customHeight="1">
      <c r="A14" s="759"/>
      <c r="B14" s="751"/>
      <c r="C14" s="752"/>
      <c r="D14" s="751"/>
      <c r="E14" s="753"/>
      <c r="F14" s="750"/>
      <c r="G14" s="166">
        <v>2016</v>
      </c>
      <c r="H14" s="166"/>
      <c r="I14" s="166"/>
      <c r="J14" s="166"/>
      <c r="K14" s="166"/>
      <c r="L14" s="166"/>
      <c r="M14" s="166"/>
      <c r="N14" s="166"/>
      <c r="O14" s="166"/>
      <c r="P14" s="166"/>
      <c r="Q14" s="166"/>
      <c r="R14" s="166"/>
      <c r="S14" s="166"/>
      <c r="T14" s="166"/>
      <c r="U14" s="166"/>
      <c r="V14" s="431"/>
      <c r="W14" s="761"/>
      <c r="X14" s="761"/>
      <c r="Y14" s="762"/>
      <c r="Z14" s="166"/>
      <c r="AA14" s="166"/>
      <c r="AB14" s="584"/>
    </row>
    <row r="15" spans="1:28" ht="15.75" customHeight="1">
      <c r="A15" s="759"/>
      <c r="B15" s="751"/>
      <c r="C15" s="752"/>
      <c r="D15" s="751"/>
      <c r="E15" s="753"/>
      <c r="F15" s="750"/>
      <c r="G15" s="166">
        <v>2023</v>
      </c>
      <c r="H15" s="166"/>
      <c r="I15" s="166"/>
      <c r="J15" s="166"/>
      <c r="K15" s="166"/>
      <c r="L15" s="166"/>
      <c r="M15" s="166"/>
      <c r="N15" s="166"/>
      <c r="O15" s="166"/>
      <c r="P15" s="166"/>
      <c r="Q15" s="166"/>
      <c r="R15" s="166"/>
      <c r="S15" s="166"/>
      <c r="T15" s="166"/>
      <c r="U15" s="166"/>
      <c r="V15" s="431"/>
      <c r="W15" s="761"/>
      <c r="X15" s="761"/>
      <c r="Y15" s="762"/>
      <c r="Z15" s="166"/>
      <c r="AA15" s="166"/>
      <c r="AB15" s="584"/>
    </row>
    <row r="16" spans="1:28" ht="15.75" customHeight="1">
      <c r="A16" s="759"/>
      <c r="B16" s="751"/>
      <c r="C16" s="752"/>
      <c r="D16" s="751"/>
      <c r="E16" s="753"/>
      <c r="F16" s="750" t="s">
        <v>388</v>
      </c>
      <c r="G16" s="166">
        <v>2015</v>
      </c>
      <c r="H16" s="166"/>
      <c r="I16" s="166"/>
      <c r="J16" s="166"/>
      <c r="K16" s="166"/>
      <c r="L16" s="166"/>
      <c r="M16" s="166"/>
      <c r="N16" s="166"/>
      <c r="O16" s="166"/>
      <c r="P16" s="166"/>
      <c r="Q16" s="166"/>
      <c r="R16" s="166"/>
      <c r="S16" s="166"/>
      <c r="T16" s="166"/>
      <c r="U16" s="166"/>
      <c r="V16" s="431"/>
      <c r="W16" s="761"/>
      <c r="X16" s="761"/>
      <c r="Y16" s="762"/>
      <c r="Z16" s="166"/>
      <c r="AA16" s="166"/>
      <c r="AB16" s="584"/>
    </row>
    <row r="17" spans="1:28" ht="15.75" customHeight="1">
      <c r="A17" s="759"/>
      <c r="B17" s="751"/>
      <c r="C17" s="752"/>
      <c r="D17" s="751"/>
      <c r="E17" s="753"/>
      <c r="F17" s="750"/>
      <c r="G17" s="166">
        <v>2016</v>
      </c>
      <c r="H17" s="166"/>
      <c r="I17" s="166"/>
      <c r="J17" s="166"/>
      <c r="K17" s="166"/>
      <c r="L17" s="166"/>
      <c r="M17" s="166"/>
      <c r="N17" s="166"/>
      <c r="O17" s="166"/>
      <c r="P17" s="166"/>
      <c r="Q17" s="166"/>
      <c r="R17" s="166"/>
      <c r="S17" s="166"/>
      <c r="T17" s="166"/>
      <c r="U17" s="166"/>
      <c r="V17" s="431"/>
      <c r="W17" s="761"/>
      <c r="X17" s="761"/>
      <c r="Y17" s="762"/>
      <c r="Z17" s="166"/>
      <c r="AA17" s="166"/>
      <c r="AB17" s="584"/>
    </row>
    <row r="18" spans="1:28" ht="15.75" customHeight="1">
      <c r="A18" s="759"/>
      <c r="B18" s="751"/>
      <c r="C18" s="752"/>
      <c r="D18" s="751"/>
      <c r="E18" s="753"/>
      <c r="F18" s="750"/>
      <c r="G18" s="166">
        <v>2023</v>
      </c>
      <c r="H18" s="166"/>
      <c r="I18" s="166"/>
      <c r="J18" s="166"/>
      <c r="K18" s="166"/>
      <c r="L18" s="166"/>
      <c r="M18" s="166"/>
      <c r="N18" s="166"/>
      <c r="O18" s="166"/>
      <c r="P18" s="166"/>
      <c r="Q18" s="166"/>
      <c r="R18" s="166"/>
      <c r="S18" s="166"/>
      <c r="T18" s="166"/>
      <c r="U18" s="166"/>
      <c r="V18" s="431"/>
      <c r="W18" s="761"/>
      <c r="X18" s="761"/>
      <c r="Y18" s="762"/>
      <c r="Z18" s="166"/>
      <c r="AA18" s="166"/>
      <c r="AB18" s="584"/>
    </row>
    <row r="19" spans="1:30" ht="15.75" customHeight="1">
      <c r="A19" s="759"/>
      <c r="B19" s="751">
        <v>3</v>
      </c>
      <c r="C19" s="752" t="s">
        <v>494</v>
      </c>
      <c r="D19" s="751" t="s">
        <v>441</v>
      </c>
      <c r="E19" s="753" t="s">
        <v>385</v>
      </c>
      <c r="F19" s="750" t="s">
        <v>389</v>
      </c>
      <c r="G19" s="166">
        <v>2015</v>
      </c>
      <c r="H19" s="166"/>
      <c r="I19" s="166"/>
      <c r="J19" s="166"/>
      <c r="K19" s="166"/>
      <c r="L19" s="166"/>
      <c r="M19" s="166"/>
      <c r="N19" s="166"/>
      <c r="O19" s="166"/>
      <c r="P19" s="166"/>
      <c r="Q19" s="166"/>
      <c r="R19" s="166"/>
      <c r="S19" s="166"/>
      <c r="T19" s="166"/>
      <c r="U19" s="166"/>
      <c r="V19" s="431"/>
      <c r="W19" s="748" t="s">
        <v>384</v>
      </c>
      <c r="X19" s="748" t="s">
        <v>384</v>
      </c>
      <c r="Y19" s="749">
        <v>317</v>
      </c>
      <c r="Z19" s="166"/>
      <c r="AA19" s="166"/>
      <c r="AB19" s="584"/>
      <c r="AC19" s="161">
        <v>880</v>
      </c>
      <c r="AD19" s="161">
        <v>1320</v>
      </c>
    </row>
    <row r="20" spans="1:28" ht="15.75" customHeight="1">
      <c r="A20" s="759"/>
      <c r="B20" s="751"/>
      <c r="C20" s="752"/>
      <c r="D20" s="751"/>
      <c r="E20" s="753"/>
      <c r="F20" s="750"/>
      <c r="G20" s="166">
        <v>2016</v>
      </c>
      <c r="H20" s="166"/>
      <c r="I20" s="166"/>
      <c r="J20" s="166"/>
      <c r="K20" s="166"/>
      <c r="L20" s="166"/>
      <c r="M20" s="166"/>
      <c r="N20" s="166"/>
      <c r="O20" s="166"/>
      <c r="P20" s="166"/>
      <c r="Q20" s="166"/>
      <c r="R20" s="166"/>
      <c r="S20" s="166"/>
      <c r="T20" s="166"/>
      <c r="U20" s="166"/>
      <c r="V20" s="431"/>
      <c r="W20" s="748"/>
      <c r="X20" s="748"/>
      <c r="Y20" s="749"/>
      <c r="Z20" s="166"/>
      <c r="AA20" s="166"/>
      <c r="AB20" s="584"/>
    </row>
    <row r="21" spans="1:28" ht="15.75" customHeight="1">
      <c r="A21" s="759"/>
      <c r="B21" s="751"/>
      <c r="C21" s="752"/>
      <c r="D21" s="751"/>
      <c r="E21" s="753"/>
      <c r="F21" s="750"/>
      <c r="G21" s="166">
        <v>2023</v>
      </c>
      <c r="H21" s="166"/>
      <c r="I21" s="166"/>
      <c r="J21" s="166"/>
      <c r="K21" s="166"/>
      <c r="L21" s="166"/>
      <c r="M21" s="166"/>
      <c r="N21" s="166"/>
      <c r="O21" s="166"/>
      <c r="P21" s="166"/>
      <c r="Q21" s="166"/>
      <c r="R21" s="166"/>
      <c r="S21" s="166"/>
      <c r="T21" s="166"/>
      <c r="U21" s="166"/>
      <c r="V21" s="431"/>
      <c r="W21" s="748"/>
      <c r="X21" s="748"/>
      <c r="Y21" s="749"/>
      <c r="Z21" s="166"/>
      <c r="AA21" s="166"/>
      <c r="AB21" s="584"/>
    </row>
    <row r="22" spans="1:28" ht="15.75" customHeight="1">
      <c r="A22" s="759"/>
      <c r="B22" s="751"/>
      <c r="C22" s="752"/>
      <c r="D22" s="751"/>
      <c r="E22" s="753"/>
      <c r="F22" s="750" t="s">
        <v>388</v>
      </c>
      <c r="G22" s="166">
        <v>2015</v>
      </c>
      <c r="H22" s="166"/>
      <c r="I22" s="166"/>
      <c r="J22" s="166"/>
      <c r="K22" s="166"/>
      <c r="L22" s="166"/>
      <c r="M22" s="166"/>
      <c r="N22" s="166"/>
      <c r="O22" s="166"/>
      <c r="P22" s="166"/>
      <c r="Q22" s="166"/>
      <c r="R22" s="166"/>
      <c r="S22" s="166"/>
      <c r="T22" s="166"/>
      <c r="U22" s="166"/>
      <c r="V22" s="431"/>
      <c r="W22" s="748"/>
      <c r="X22" s="748"/>
      <c r="Y22" s="749"/>
      <c r="Z22" s="166"/>
      <c r="AA22" s="166"/>
      <c r="AB22" s="584"/>
    </row>
    <row r="23" spans="1:28" ht="15.75" customHeight="1">
      <c r="A23" s="759"/>
      <c r="B23" s="751"/>
      <c r="C23" s="752"/>
      <c r="D23" s="751"/>
      <c r="E23" s="753"/>
      <c r="F23" s="750"/>
      <c r="G23" s="166">
        <v>2016</v>
      </c>
      <c r="H23" s="166"/>
      <c r="I23" s="166"/>
      <c r="J23" s="166"/>
      <c r="K23" s="166"/>
      <c r="L23" s="166"/>
      <c r="M23" s="166"/>
      <c r="N23" s="166"/>
      <c r="O23" s="166"/>
      <c r="P23" s="166"/>
      <c r="Q23" s="166"/>
      <c r="R23" s="166"/>
      <c r="S23" s="166"/>
      <c r="T23" s="166"/>
      <c r="U23" s="166"/>
      <c r="V23" s="431"/>
      <c r="W23" s="748"/>
      <c r="X23" s="748"/>
      <c r="Y23" s="749"/>
      <c r="Z23" s="166"/>
      <c r="AA23" s="166"/>
      <c r="AB23" s="584"/>
    </row>
    <row r="24" spans="1:28" ht="15.75" customHeight="1">
      <c r="A24" s="759"/>
      <c r="B24" s="751"/>
      <c r="C24" s="752"/>
      <c r="D24" s="751"/>
      <c r="E24" s="753"/>
      <c r="F24" s="750"/>
      <c r="G24" s="166">
        <v>2023</v>
      </c>
      <c r="H24" s="166"/>
      <c r="I24" s="166"/>
      <c r="J24" s="166"/>
      <c r="K24" s="166"/>
      <c r="L24" s="166"/>
      <c r="M24" s="166"/>
      <c r="N24" s="166"/>
      <c r="O24" s="166"/>
      <c r="P24" s="166"/>
      <c r="Q24" s="166"/>
      <c r="R24" s="166"/>
      <c r="S24" s="166"/>
      <c r="T24" s="166"/>
      <c r="U24" s="166"/>
      <c r="V24" s="431"/>
      <c r="W24" s="748"/>
      <c r="X24" s="748"/>
      <c r="Y24" s="749"/>
      <c r="Z24" s="166"/>
      <c r="AA24" s="166"/>
      <c r="AB24" s="584"/>
    </row>
    <row r="25" spans="1:30" ht="15.75" customHeight="1">
      <c r="A25" s="759"/>
      <c r="B25" s="751">
        <v>4</v>
      </c>
      <c r="C25" s="752" t="s">
        <v>493</v>
      </c>
      <c r="D25" s="751" t="s">
        <v>442</v>
      </c>
      <c r="E25" s="753" t="s">
        <v>385</v>
      </c>
      <c r="F25" s="750" t="s">
        <v>389</v>
      </c>
      <c r="G25" s="166">
        <v>2015</v>
      </c>
      <c r="H25" s="166"/>
      <c r="I25" s="166"/>
      <c r="J25" s="166"/>
      <c r="K25" s="166"/>
      <c r="L25" s="166"/>
      <c r="M25" s="166"/>
      <c r="N25" s="166"/>
      <c r="O25" s="166"/>
      <c r="P25" s="166"/>
      <c r="Q25" s="166"/>
      <c r="R25" s="166"/>
      <c r="S25" s="166"/>
      <c r="T25" s="166"/>
      <c r="U25" s="166"/>
      <c r="V25" s="431"/>
      <c r="W25" s="761" t="s">
        <v>384</v>
      </c>
      <c r="X25" s="761" t="s">
        <v>384</v>
      </c>
      <c r="Y25" s="763">
        <v>7600000</v>
      </c>
      <c r="Z25" s="166"/>
      <c r="AA25" s="166"/>
      <c r="AB25" s="584"/>
      <c r="AC25" s="161">
        <v>3612</v>
      </c>
      <c r="AD25" s="161">
        <v>5418</v>
      </c>
    </row>
    <row r="26" spans="1:28" ht="15.75" customHeight="1">
      <c r="A26" s="759"/>
      <c r="B26" s="751"/>
      <c r="C26" s="752"/>
      <c r="D26" s="751"/>
      <c r="E26" s="753"/>
      <c r="F26" s="750"/>
      <c r="G26" s="166">
        <v>2016</v>
      </c>
      <c r="H26" s="166"/>
      <c r="I26" s="166"/>
      <c r="J26" s="166"/>
      <c r="K26" s="166"/>
      <c r="L26" s="166"/>
      <c r="M26" s="166"/>
      <c r="N26" s="166"/>
      <c r="O26" s="166"/>
      <c r="P26" s="166"/>
      <c r="Q26" s="166"/>
      <c r="R26" s="166"/>
      <c r="S26" s="166"/>
      <c r="T26" s="166"/>
      <c r="U26" s="166"/>
      <c r="V26" s="431"/>
      <c r="W26" s="761"/>
      <c r="X26" s="761"/>
      <c r="Y26" s="763"/>
      <c r="Z26" s="166"/>
      <c r="AA26" s="166"/>
      <c r="AB26" s="584"/>
    </row>
    <row r="27" spans="1:28" ht="15.75" customHeight="1">
      <c r="A27" s="759"/>
      <c r="B27" s="751"/>
      <c r="C27" s="752"/>
      <c r="D27" s="751"/>
      <c r="E27" s="753"/>
      <c r="F27" s="750"/>
      <c r="G27" s="166">
        <v>2023</v>
      </c>
      <c r="H27" s="166"/>
      <c r="I27" s="166"/>
      <c r="J27" s="166"/>
      <c r="K27" s="166"/>
      <c r="L27" s="166"/>
      <c r="M27" s="166"/>
      <c r="N27" s="166"/>
      <c r="O27" s="166"/>
      <c r="P27" s="166"/>
      <c r="Q27" s="166"/>
      <c r="R27" s="166"/>
      <c r="S27" s="166"/>
      <c r="T27" s="166"/>
      <c r="U27" s="166"/>
      <c r="V27" s="431"/>
      <c r="W27" s="761"/>
      <c r="X27" s="761"/>
      <c r="Y27" s="763"/>
      <c r="Z27" s="166"/>
      <c r="AA27" s="166"/>
      <c r="AB27" s="584"/>
    </row>
    <row r="28" spans="1:28" ht="15.75" customHeight="1">
      <c r="A28" s="759"/>
      <c r="B28" s="751"/>
      <c r="C28" s="752"/>
      <c r="D28" s="751"/>
      <c r="E28" s="753"/>
      <c r="F28" s="750" t="s">
        <v>388</v>
      </c>
      <c r="G28" s="166">
        <v>2015</v>
      </c>
      <c r="H28" s="166"/>
      <c r="I28" s="166"/>
      <c r="J28" s="166"/>
      <c r="K28" s="166"/>
      <c r="L28" s="166"/>
      <c r="M28" s="166"/>
      <c r="N28" s="166"/>
      <c r="O28" s="166"/>
      <c r="P28" s="166"/>
      <c r="Q28" s="166"/>
      <c r="R28" s="166"/>
      <c r="S28" s="166"/>
      <c r="T28" s="166"/>
      <c r="U28" s="166"/>
      <c r="V28" s="431"/>
      <c r="W28" s="761"/>
      <c r="X28" s="761"/>
      <c r="Y28" s="763"/>
      <c r="Z28" s="166"/>
      <c r="AA28" s="166"/>
      <c r="AB28" s="584"/>
    </row>
    <row r="29" spans="1:28" ht="15.75" customHeight="1">
      <c r="A29" s="759"/>
      <c r="B29" s="751"/>
      <c r="C29" s="752"/>
      <c r="D29" s="751"/>
      <c r="E29" s="753"/>
      <c r="F29" s="750"/>
      <c r="G29" s="166">
        <v>2016</v>
      </c>
      <c r="H29" s="166"/>
      <c r="I29" s="166"/>
      <c r="J29" s="166"/>
      <c r="K29" s="166"/>
      <c r="L29" s="166"/>
      <c r="M29" s="166"/>
      <c r="N29" s="166"/>
      <c r="O29" s="166"/>
      <c r="P29" s="166"/>
      <c r="Q29" s="166"/>
      <c r="R29" s="166"/>
      <c r="S29" s="166"/>
      <c r="T29" s="166"/>
      <c r="U29" s="166"/>
      <c r="V29" s="431"/>
      <c r="W29" s="761"/>
      <c r="X29" s="761"/>
      <c r="Y29" s="763"/>
      <c r="Z29" s="166"/>
      <c r="AA29" s="166"/>
      <c r="AB29" s="584"/>
    </row>
    <row r="30" spans="1:28" ht="15.75" customHeight="1">
      <c r="A30" s="759"/>
      <c r="B30" s="751"/>
      <c r="C30" s="752"/>
      <c r="D30" s="751"/>
      <c r="E30" s="753"/>
      <c r="F30" s="750"/>
      <c r="G30" s="166">
        <v>2023</v>
      </c>
      <c r="H30" s="166"/>
      <c r="I30" s="166"/>
      <c r="J30" s="166"/>
      <c r="K30" s="166"/>
      <c r="L30" s="166"/>
      <c r="M30" s="166"/>
      <c r="N30" s="166"/>
      <c r="O30" s="166"/>
      <c r="P30" s="166"/>
      <c r="Q30" s="166"/>
      <c r="R30" s="166"/>
      <c r="S30" s="166"/>
      <c r="T30" s="166"/>
      <c r="U30" s="166"/>
      <c r="V30" s="431"/>
      <c r="W30" s="761"/>
      <c r="X30" s="761"/>
      <c r="Y30" s="763"/>
      <c r="Z30" s="166"/>
      <c r="AA30" s="166"/>
      <c r="AB30" s="584"/>
    </row>
    <row r="31" spans="1:30" ht="15.75" customHeight="1">
      <c r="A31" s="759"/>
      <c r="B31" s="751">
        <v>5</v>
      </c>
      <c r="C31" s="752" t="s">
        <v>500</v>
      </c>
      <c r="D31" s="751" t="s">
        <v>390</v>
      </c>
      <c r="E31" s="753" t="s">
        <v>385</v>
      </c>
      <c r="F31" s="750" t="s">
        <v>389</v>
      </c>
      <c r="G31" s="166">
        <v>2015</v>
      </c>
      <c r="H31" s="166"/>
      <c r="I31" s="166"/>
      <c r="J31" s="166"/>
      <c r="K31" s="166"/>
      <c r="L31" s="166"/>
      <c r="M31" s="166"/>
      <c r="N31" s="166"/>
      <c r="O31" s="166"/>
      <c r="P31" s="166"/>
      <c r="Q31" s="166"/>
      <c r="R31" s="166"/>
      <c r="S31" s="166"/>
      <c r="T31" s="166"/>
      <c r="U31" s="166"/>
      <c r="V31" s="431"/>
      <c r="W31" s="761" t="s">
        <v>384</v>
      </c>
      <c r="X31" s="761" t="s">
        <v>384</v>
      </c>
      <c r="Y31" s="763">
        <v>70</v>
      </c>
      <c r="Z31" s="166"/>
      <c r="AA31" s="166"/>
      <c r="AB31" s="584"/>
      <c r="AC31" s="161">
        <v>3612</v>
      </c>
      <c r="AD31" s="161">
        <v>5418</v>
      </c>
    </row>
    <row r="32" spans="1:28" ht="15.75" customHeight="1">
      <c r="A32" s="759"/>
      <c r="B32" s="751"/>
      <c r="C32" s="752"/>
      <c r="D32" s="751"/>
      <c r="E32" s="753"/>
      <c r="F32" s="750"/>
      <c r="G32" s="166">
        <v>2016</v>
      </c>
      <c r="H32" s="166"/>
      <c r="I32" s="166"/>
      <c r="J32" s="166"/>
      <c r="K32" s="166"/>
      <c r="L32" s="166"/>
      <c r="M32" s="166"/>
      <c r="N32" s="166"/>
      <c r="O32" s="166"/>
      <c r="P32" s="166"/>
      <c r="Q32" s="166"/>
      <c r="R32" s="166"/>
      <c r="S32" s="166"/>
      <c r="T32" s="166"/>
      <c r="U32" s="166"/>
      <c r="V32" s="431"/>
      <c r="W32" s="761"/>
      <c r="X32" s="761"/>
      <c r="Y32" s="763"/>
      <c r="Z32" s="166"/>
      <c r="AA32" s="166"/>
      <c r="AB32" s="584"/>
    </row>
    <row r="33" spans="1:28" ht="15.75" customHeight="1">
      <c r="A33" s="759"/>
      <c r="B33" s="751"/>
      <c r="C33" s="752"/>
      <c r="D33" s="751"/>
      <c r="E33" s="753"/>
      <c r="F33" s="750"/>
      <c r="G33" s="166">
        <v>2023</v>
      </c>
      <c r="H33" s="166"/>
      <c r="I33" s="166"/>
      <c r="J33" s="166"/>
      <c r="K33" s="166"/>
      <c r="L33" s="166"/>
      <c r="M33" s="166"/>
      <c r="N33" s="166"/>
      <c r="O33" s="166"/>
      <c r="P33" s="166"/>
      <c r="Q33" s="166"/>
      <c r="R33" s="166"/>
      <c r="S33" s="166"/>
      <c r="T33" s="166"/>
      <c r="U33" s="166"/>
      <c r="V33" s="431"/>
      <c r="W33" s="761"/>
      <c r="X33" s="761"/>
      <c r="Y33" s="763"/>
      <c r="Z33" s="166"/>
      <c r="AA33" s="166"/>
      <c r="AB33" s="584"/>
    </row>
    <row r="34" spans="1:28" ht="15.75" customHeight="1">
      <c r="A34" s="759"/>
      <c r="B34" s="751"/>
      <c r="C34" s="752"/>
      <c r="D34" s="751"/>
      <c r="E34" s="753"/>
      <c r="F34" s="750" t="s">
        <v>388</v>
      </c>
      <c r="G34" s="166">
        <v>2015</v>
      </c>
      <c r="H34" s="166"/>
      <c r="I34" s="166"/>
      <c r="J34" s="166"/>
      <c r="K34" s="166"/>
      <c r="L34" s="166"/>
      <c r="M34" s="166"/>
      <c r="N34" s="166"/>
      <c r="O34" s="166"/>
      <c r="P34" s="166"/>
      <c r="Q34" s="166"/>
      <c r="R34" s="166"/>
      <c r="S34" s="166"/>
      <c r="T34" s="166"/>
      <c r="U34" s="166"/>
      <c r="V34" s="431"/>
      <c r="W34" s="761"/>
      <c r="X34" s="761"/>
      <c r="Y34" s="763"/>
      <c r="Z34" s="166"/>
      <c r="AA34" s="166"/>
      <c r="AB34" s="584"/>
    </row>
    <row r="35" spans="1:28" ht="15.75" customHeight="1">
      <c r="A35" s="759"/>
      <c r="B35" s="751"/>
      <c r="C35" s="752"/>
      <c r="D35" s="751"/>
      <c r="E35" s="753"/>
      <c r="F35" s="750"/>
      <c r="G35" s="166">
        <v>2016</v>
      </c>
      <c r="H35" s="166"/>
      <c r="I35" s="166"/>
      <c r="J35" s="166"/>
      <c r="K35" s="166"/>
      <c r="L35" s="166"/>
      <c r="M35" s="166"/>
      <c r="N35" s="166"/>
      <c r="O35" s="166"/>
      <c r="P35" s="166"/>
      <c r="Q35" s="166"/>
      <c r="R35" s="166"/>
      <c r="S35" s="166"/>
      <c r="T35" s="166"/>
      <c r="U35" s="166"/>
      <c r="V35" s="431"/>
      <c r="W35" s="761"/>
      <c r="X35" s="761"/>
      <c r="Y35" s="763"/>
      <c r="Z35" s="166"/>
      <c r="AA35" s="166"/>
      <c r="AB35" s="584"/>
    </row>
    <row r="36" spans="1:28" ht="15.75" customHeight="1">
      <c r="A36" s="759"/>
      <c r="B36" s="751"/>
      <c r="C36" s="752"/>
      <c r="D36" s="751"/>
      <c r="E36" s="753"/>
      <c r="F36" s="750"/>
      <c r="G36" s="166">
        <v>2023</v>
      </c>
      <c r="H36" s="166"/>
      <c r="I36" s="166"/>
      <c r="J36" s="166"/>
      <c r="K36" s="166"/>
      <c r="L36" s="166"/>
      <c r="M36" s="166"/>
      <c r="N36" s="166"/>
      <c r="O36" s="166"/>
      <c r="P36" s="166"/>
      <c r="Q36" s="166"/>
      <c r="R36" s="166"/>
      <c r="S36" s="166"/>
      <c r="T36" s="166"/>
      <c r="U36" s="166"/>
      <c r="V36" s="431"/>
      <c r="W36" s="761"/>
      <c r="X36" s="761"/>
      <c r="Y36" s="763"/>
      <c r="Z36" s="166"/>
      <c r="AA36" s="166"/>
      <c r="AB36" s="584"/>
    </row>
    <row r="37" spans="1:28" ht="12" customHeight="1">
      <c r="A37" s="759"/>
      <c r="B37" s="764" t="s">
        <v>140</v>
      </c>
      <c r="C37" s="764"/>
      <c r="D37" s="764"/>
      <c r="E37" s="764"/>
      <c r="F37" s="764"/>
      <c r="G37" s="764"/>
      <c r="H37" s="764"/>
      <c r="I37" s="764"/>
      <c r="J37" s="764"/>
      <c r="K37" s="764"/>
      <c r="L37" s="764"/>
      <c r="M37" s="764"/>
      <c r="N37" s="764"/>
      <c r="O37" s="764"/>
      <c r="P37" s="764"/>
      <c r="Q37" s="764"/>
      <c r="R37" s="764"/>
      <c r="S37" s="764"/>
      <c r="T37" s="764"/>
      <c r="U37" s="764"/>
      <c r="V37" s="764"/>
      <c r="W37" s="764"/>
      <c r="X37" s="764"/>
      <c r="Y37" s="764"/>
      <c r="Z37" s="764"/>
      <c r="AA37" s="764"/>
      <c r="AB37" s="764"/>
    </row>
    <row r="38" spans="1:28" ht="12" customHeight="1">
      <c r="A38" s="759"/>
      <c r="B38" s="765"/>
      <c r="C38" s="765"/>
      <c r="D38" s="765"/>
      <c r="E38" s="765"/>
      <c r="F38" s="765"/>
      <c r="G38" s="765"/>
      <c r="H38" s="765"/>
      <c r="I38" s="765"/>
      <c r="J38" s="765"/>
      <c r="K38" s="765"/>
      <c r="L38" s="765"/>
      <c r="M38" s="765"/>
      <c r="N38" s="765"/>
      <c r="O38" s="765"/>
      <c r="P38" s="765"/>
      <c r="Q38" s="765"/>
      <c r="R38" s="765"/>
      <c r="S38" s="765"/>
      <c r="T38" s="765"/>
      <c r="U38" s="765"/>
      <c r="V38" s="765"/>
      <c r="W38" s="765"/>
      <c r="X38" s="765"/>
      <c r="Y38" s="765"/>
      <c r="Z38" s="765"/>
      <c r="AA38" s="765"/>
      <c r="AB38" s="765"/>
    </row>
    <row r="39" spans="1:28" s="164" customFormat="1" ht="57" customHeight="1">
      <c r="A39" s="758" t="s">
        <v>498</v>
      </c>
      <c r="B39" s="758"/>
      <c r="C39" s="758"/>
      <c r="D39" s="758"/>
      <c r="E39" s="758"/>
      <c r="F39" s="758"/>
      <c r="G39" s="758"/>
      <c r="H39" s="758"/>
      <c r="I39" s="758"/>
      <c r="J39" s="758"/>
      <c r="K39" s="758"/>
      <c r="L39" s="758"/>
      <c r="M39" s="758"/>
      <c r="N39" s="758"/>
      <c r="O39" s="758"/>
      <c r="P39" s="758"/>
      <c r="Q39" s="758"/>
      <c r="R39" s="758"/>
      <c r="S39" s="758"/>
      <c r="T39" s="758"/>
      <c r="U39" s="758"/>
      <c r="V39" s="758"/>
      <c r="W39" s="758"/>
      <c r="X39" s="758"/>
      <c r="Y39" s="758"/>
      <c r="Z39" s="758"/>
      <c r="AA39" s="758"/>
      <c r="AB39" s="758"/>
    </row>
    <row r="40" spans="1:28" s="164" customFormat="1" ht="15.75" customHeight="1">
      <c r="A40" s="770" t="s">
        <v>680</v>
      </c>
      <c r="B40" s="751">
        <v>1</v>
      </c>
      <c r="C40" s="766" t="s">
        <v>446</v>
      </c>
      <c r="D40" s="751" t="s">
        <v>444</v>
      </c>
      <c r="E40" s="753" t="s">
        <v>385</v>
      </c>
      <c r="F40" s="750" t="s">
        <v>389</v>
      </c>
      <c r="G40" s="166">
        <v>2015</v>
      </c>
      <c r="H40" s="166"/>
      <c r="I40" s="166"/>
      <c r="J40" s="166"/>
      <c r="K40" s="166"/>
      <c r="L40" s="166"/>
      <c r="M40" s="166"/>
      <c r="N40" s="166"/>
      <c r="O40" s="166"/>
      <c r="P40" s="166"/>
      <c r="Q40" s="166"/>
      <c r="R40" s="166"/>
      <c r="S40" s="166"/>
      <c r="T40" s="166"/>
      <c r="U40" s="166"/>
      <c r="V40" s="357"/>
      <c r="W40" s="748" t="s">
        <v>384</v>
      </c>
      <c r="X40" s="748" t="s">
        <v>384</v>
      </c>
      <c r="Y40" s="749">
        <v>719</v>
      </c>
      <c r="Z40" s="166"/>
      <c r="AA40" s="166"/>
      <c r="AB40" s="584"/>
    </row>
    <row r="41" spans="1:28" s="164" customFormat="1" ht="15.75" customHeight="1">
      <c r="A41" s="771"/>
      <c r="B41" s="751"/>
      <c r="C41" s="766"/>
      <c r="D41" s="751"/>
      <c r="E41" s="753"/>
      <c r="F41" s="750"/>
      <c r="G41" s="432">
        <v>2016</v>
      </c>
      <c r="H41" s="166"/>
      <c r="I41" s="166"/>
      <c r="J41" s="432"/>
      <c r="K41" s="166"/>
      <c r="L41" s="166"/>
      <c r="M41" s="574" t="s">
        <v>1262</v>
      </c>
      <c r="N41" s="574"/>
      <c r="O41" s="574"/>
      <c r="P41" s="574">
        <v>14</v>
      </c>
      <c r="Q41" s="574"/>
      <c r="R41" s="574"/>
      <c r="S41" s="574"/>
      <c r="T41" s="574"/>
      <c r="U41" s="574"/>
      <c r="V41" s="575">
        <v>68</v>
      </c>
      <c r="W41" s="748"/>
      <c r="X41" s="748"/>
      <c r="Y41" s="749"/>
      <c r="Z41" s="166"/>
      <c r="AA41" s="166"/>
      <c r="AB41" s="582">
        <f>V41/Y40*100</f>
        <v>9.457579972183588</v>
      </c>
    </row>
    <row r="42" spans="1:28" s="164" customFormat="1" ht="15.75" customHeight="1">
      <c r="A42" s="771"/>
      <c r="B42" s="751"/>
      <c r="C42" s="766"/>
      <c r="D42" s="751"/>
      <c r="E42" s="753"/>
      <c r="F42" s="750"/>
      <c r="G42" s="432">
        <v>2023</v>
      </c>
      <c r="H42" s="166"/>
      <c r="I42" s="166"/>
      <c r="J42" s="432"/>
      <c r="K42" s="166"/>
      <c r="L42" s="166"/>
      <c r="M42" s="166"/>
      <c r="N42" s="166"/>
      <c r="O42" s="166"/>
      <c r="P42" s="166"/>
      <c r="Q42" s="166"/>
      <c r="R42" s="166"/>
      <c r="S42" s="166"/>
      <c r="T42" s="166"/>
      <c r="U42" s="166"/>
      <c r="V42" s="433"/>
      <c r="W42" s="748"/>
      <c r="X42" s="748"/>
      <c r="Y42" s="749"/>
      <c r="Z42" s="166"/>
      <c r="AA42" s="166"/>
      <c r="AB42" s="584"/>
    </row>
    <row r="43" spans="1:28" s="164" customFormat="1" ht="15.75" customHeight="1">
      <c r="A43" s="771"/>
      <c r="B43" s="751"/>
      <c r="C43" s="766"/>
      <c r="D43" s="751"/>
      <c r="E43" s="753"/>
      <c r="F43" s="750" t="s">
        <v>388</v>
      </c>
      <c r="G43" s="166">
        <v>2015</v>
      </c>
      <c r="H43" s="166"/>
      <c r="I43" s="166"/>
      <c r="J43" s="432"/>
      <c r="K43" s="166"/>
      <c r="L43" s="166"/>
      <c r="M43" s="166"/>
      <c r="N43" s="166"/>
      <c r="O43" s="166"/>
      <c r="P43" s="166"/>
      <c r="Q43" s="166"/>
      <c r="R43" s="166"/>
      <c r="S43" s="166"/>
      <c r="T43" s="166"/>
      <c r="U43" s="166"/>
      <c r="V43" s="433"/>
      <c r="W43" s="748"/>
      <c r="X43" s="748"/>
      <c r="Y43" s="749"/>
      <c r="Z43" s="166"/>
      <c r="AA43" s="166"/>
      <c r="AB43" s="584"/>
    </row>
    <row r="44" spans="1:28" s="164" customFormat="1" ht="15.75" customHeight="1">
      <c r="A44" s="771"/>
      <c r="B44" s="751"/>
      <c r="C44" s="766"/>
      <c r="D44" s="751"/>
      <c r="E44" s="753"/>
      <c r="F44" s="750"/>
      <c r="G44" s="166">
        <v>2016</v>
      </c>
      <c r="H44" s="166"/>
      <c r="I44" s="166"/>
      <c r="J44" s="432"/>
      <c r="K44" s="166"/>
      <c r="L44" s="166"/>
      <c r="M44" s="574">
        <v>1</v>
      </c>
      <c r="N44" s="574"/>
      <c r="O44" s="574"/>
      <c r="P44" s="574">
        <v>6</v>
      </c>
      <c r="Q44" s="574"/>
      <c r="R44" s="574"/>
      <c r="S44" s="574"/>
      <c r="T44" s="574"/>
      <c r="U44" s="574"/>
      <c r="V44" s="575">
        <v>7</v>
      </c>
      <c r="W44" s="748"/>
      <c r="X44" s="748"/>
      <c r="Y44" s="749"/>
      <c r="Z44" s="166"/>
      <c r="AA44" s="166"/>
      <c r="AB44" s="582">
        <f>V44/Y40*100</f>
        <v>0.9735744089012517</v>
      </c>
    </row>
    <row r="45" spans="1:28" s="164" customFormat="1" ht="15.75" customHeight="1">
      <c r="A45" s="771"/>
      <c r="B45" s="751"/>
      <c r="C45" s="766"/>
      <c r="D45" s="751"/>
      <c r="E45" s="753"/>
      <c r="F45" s="750"/>
      <c r="G45" s="166">
        <v>2023</v>
      </c>
      <c r="H45" s="166"/>
      <c r="I45" s="166"/>
      <c r="J45" s="432"/>
      <c r="K45" s="166"/>
      <c r="L45" s="166"/>
      <c r="M45" s="166"/>
      <c r="N45" s="166"/>
      <c r="O45" s="166"/>
      <c r="P45" s="166"/>
      <c r="Q45" s="166"/>
      <c r="R45" s="166"/>
      <c r="S45" s="166"/>
      <c r="T45" s="166"/>
      <c r="U45" s="166"/>
      <c r="V45" s="433"/>
      <c r="W45" s="748"/>
      <c r="X45" s="748"/>
      <c r="Y45" s="749"/>
      <c r="Z45" s="166"/>
      <c r="AA45" s="166"/>
      <c r="AB45" s="584"/>
    </row>
    <row r="46" spans="1:28" s="164" customFormat="1" ht="15.75" customHeight="1">
      <c r="A46" s="771"/>
      <c r="B46" s="751">
        <v>2</v>
      </c>
      <c r="C46" s="752" t="s">
        <v>482</v>
      </c>
      <c r="D46" s="751" t="s">
        <v>444</v>
      </c>
      <c r="E46" s="753" t="s">
        <v>385</v>
      </c>
      <c r="F46" s="750" t="s">
        <v>389</v>
      </c>
      <c r="G46" s="166">
        <v>2015</v>
      </c>
      <c r="H46" s="166"/>
      <c r="I46" s="166"/>
      <c r="J46" s="168"/>
      <c r="K46" s="166"/>
      <c r="L46" s="166"/>
      <c r="M46" s="166"/>
      <c r="N46" s="166"/>
      <c r="O46" s="166"/>
      <c r="P46" s="166"/>
      <c r="Q46" s="166"/>
      <c r="R46" s="166"/>
      <c r="S46" s="166"/>
      <c r="T46" s="166"/>
      <c r="U46" s="166"/>
      <c r="V46" s="357"/>
      <c r="W46" s="761" t="s">
        <v>384</v>
      </c>
      <c r="X46" s="761" t="s">
        <v>384</v>
      </c>
      <c r="Y46" s="763">
        <v>719</v>
      </c>
      <c r="Z46" s="166"/>
      <c r="AA46" s="166"/>
      <c r="AB46" s="584"/>
    </row>
    <row r="47" spans="1:28" s="162" customFormat="1" ht="15.75" customHeight="1">
      <c r="A47" s="771"/>
      <c r="B47" s="751"/>
      <c r="C47" s="752"/>
      <c r="D47" s="751"/>
      <c r="E47" s="753"/>
      <c r="F47" s="750"/>
      <c r="G47" s="166">
        <v>2016</v>
      </c>
      <c r="H47" s="166"/>
      <c r="I47" s="166"/>
      <c r="J47" s="167"/>
      <c r="K47" s="166"/>
      <c r="L47" s="166"/>
      <c r="M47" s="574" t="s">
        <v>1262</v>
      </c>
      <c r="N47" s="574"/>
      <c r="O47" s="574"/>
      <c r="P47" s="574">
        <v>14</v>
      </c>
      <c r="Q47" s="574"/>
      <c r="R47" s="574"/>
      <c r="S47" s="574"/>
      <c r="T47" s="574"/>
      <c r="U47" s="574"/>
      <c r="V47" s="575">
        <v>68</v>
      </c>
      <c r="W47" s="761"/>
      <c r="X47" s="761"/>
      <c r="Y47" s="763"/>
      <c r="Z47" s="166"/>
      <c r="AA47" s="166"/>
      <c r="AB47" s="582">
        <f>V47/Y46*100</f>
        <v>9.457579972183588</v>
      </c>
    </row>
    <row r="48" spans="1:28" s="162" customFormat="1" ht="15.75" customHeight="1">
      <c r="A48" s="771"/>
      <c r="B48" s="751"/>
      <c r="C48" s="752"/>
      <c r="D48" s="751"/>
      <c r="E48" s="753"/>
      <c r="F48" s="750"/>
      <c r="G48" s="166">
        <v>2023</v>
      </c>
      <c r="H48" s="166"/>
      <c r="I48" s="166"/>
      <c r="J48" s="168"/>
      <c r="K48" s="166"/>
      <c r="L48" s="166"/>
      <c r="M48" s="166"/>
      <c r="N48" s="166"/>
      <c r="O48" s="166"/>
      <c r="P48" s="166"/>
      <c r="Q48" s="166"/>
      <c r="R48" s="166"/>
      <c r="S48" s="166"/>
      <c r="T48" s="166"/>
      <c r="U48" s="166"/>
      <c r="V48" s="357"/>
      <c r="W48" s="761"/>
      <c r="X48" s="761"/>
      <c r="Y48" s="763"/>
      <c r="Z48" s="166"/>
      <c r="AA48" s="166"/>
      <c r="AB48" s="584"/>
    </row>
    <row r="49" spans="1:28" s="163" customFormat="1" ht="15.75" customHeight="1">
      <c r="A49" s="771"/>
      <c r="B49" s="751"/>
      <c r="C49" s="752"/>
      <c r="D49" s="751"/>
      <c r="E49" s="753"/>
      <c r="F49" s="750" t="s">
        <v>388</v>
      </c>
      <c r="G49" s="166">
        <v>2015</v>
      </c>
      <c r="H49" s="166"/>
      <c r="I49" s="166"/>
      <c r="J49" s="168"/>
      <c r="K49" s="166"/>
      <c r="L49" s="166"/>
      <c r="M49" s="166"/>
      <c r="N49" s="166"/>
      <c r="O49" s="166"/>
      <c r="P49" s="166"/>
      <c r="Q49" s="166"/>
      <c r="R49" s="166"/>
      <c r="S49" s="166"/>
      <c r="T49" s="166"/>
      <c r="U49" s="166"/>
      <c r="V49" s="357"/>
      <c r="W49" s="761"/>
      <c r="X49" s="761"/>
      <c r="Y49" s="763"/>
      <c r="Z49" s="166"/>
      <c r="AA49" s="166"/>
      <c r="AB49" s="584"/>
    </row>
    <row r="50" spans="1:28" s="163" customFormat="1" ht="15.75" customHeight="1">
      <c r="A50" s="771"/>
      <c r="B50" s="751"/>
      <c r="C50" s="752"/>
      <c r="D50" s="751"/>
      <c r="E50" s="753"/>
      <c r="F50" s="750"/>
      <c r="G50" s="166">
        <v>2016</v>
      </c>
      <c r="H50" s="166"/>
      <c r="I50" s="166"/>
      <c r="J50" s="168"/>
      <c r="K50" s="166"/>
      <c r="L50" s="166"/>
      <c r="M50" s="574">
        <v>1</v>
      </c>
      <c r="N50" s="574"/>
      <c r="O50" s="574"/>
      <c r="P50" s="574">
        <v>6</v>
      </c>
      <c r="Q50" s="574"/>
      <c r="R50" s="574"/>
      <c r="S50" s="574"/>
      <c r="T50" s="574"/>
      <c r="U50" s="574"/>
      <c r="V50" s="575">
        <v>7</v>
      </c>
      <c r="W50" s="761"/>
      <c r="X50" s="761"/>
      <c r="Y50" s="763"/>
      <c r="Z50" s="166"/>
      <c r="AA50" s="166"/>
      <c r="AB50" s="582">
        <f>V50/Y46*100</f>
        <v>0.9735744089012517</v>
      </c>
    </row>
    <row r="51" spans="1:28" s="162" customFormat="1" ht="15.75" customHeight="1">
      <c r="A51" s="771"/>
      <c r="B51" s="751"/>
      <c r="C51" s="752"/>
      <c r="D51" s="751"/>
      <c r="E51" s="753"/>
      <c r="F51" s="750"/>
      <c r="G51" s="166">
        <v>2023</v>
      </c>
      <c r="H51" s="166"/>
      <c r="I51" s="166"/>
      <c r="J51" s="168"/>
      <c r="K51" s="166"/>
      <c r="L51" s="166"/>
      <c r="M51" s="166"/>
      <c r="N51" s="166"/>
      <c r="O51" s="166"/>
      <c r="P51" s="166"/>
      <c r="Q51" s="166"/>
      <c r="R51" s="166"/>
      <c r="S51" s="166"/>
      <c r="T51" s="166"/>
      <c r="U51" s="166"/>
      <c r="V51" s="357"/>
      <c r="W51" s="761"/>
      <c r="X51" s="761"/>
      <c r="Y51" s="763"/>
      <c r="Z51" s="166"/>
      <c r="AA51" s="166"/>
      <c r="AB51" s="584"/>
    </row>
    <row r="52" spans="1:28" s="162" customFormat="1" ht="15.75" customHeight="1">
      <c r="A52" s="771"/>
      <c r="B52" s="751">
        <v>3</v>
      </c>
      <c r="C52" s="752" t="s">
        <v>443</v>
      </c>
      <c r="D52" s="751" t="s">
        <v>442</v>
      </c>
      <c r="E52" s="753" t="s">
        <v>385</v>
      </c>
      <c r="F52" s="750" t="s">
        <v>389</v>
      </c>
      <c r="G52" s="166">
        <v>2015</v>
      </c>
      <c r="H52" s="166"/>
      <c r="I52" s="166"/>
      <c r="J52" s="168"/>
      <c r="K52" s="166"/>
      <c r="L52" s="166"/>
      <c r="M52" s="166"/>
      <c r="N52" s="166"/>
      <c r="O52" s="166"/>
      <c r="P52" s="166"/>
      <c r="Q52" s="166"/>
      <c r="R52" s="166"/>
      <c r="S52" s="166"/>
      <c r="T52" s="166"/>
      <c r="U52" s="166"/>
      <c r="V52" s="434"/>
      <c r="W52" s="748" t="s">
        <v>384</v>
      </c>
      <c r="X52" s="748" t="s">
        <v>384</v>
      </c>
      <c r="Y52" s="749">
        <v>117293828</v>
      </c>
      <c r="Z52" s="166"/>
      <c r="AA52" s="166"/>
      <c r="AB52" s="584"/>
    </row>
    <row r="53" spans="1:28" s="162" customFormat="1" ht="15.75" customHeight="1">
      <c r="A53" s="771"/>
      <c r="B53" s="751"/>
      <c r="C53" s="752"/>
      <c r="D53" s="751"/>
      <c r="E53" s="753"/>
      <c r="F53" s="750"/>
      <c r="G53" s="166">
        <v>2016</v>
      </c>
      <c r="H53" s="166"/>
      <c r="I53" s="166"/>
      <c r="J53" s="169"/>
      <c r="K53" s="166"/>
      <c r="L53" s="166"/>
      <c r="M53" s="576" t="s">
        <v>1263</v>
      </c>
      <c r="N53" s="574"/>
      <c r="O53" s="574"/>
      <c r="P53" s="576" t="s">
        <v>1264</v>
      </c>
      <c r="Q53" s="574"/>
      <c r="R53" s="574"/>
      <c r="S53" s="574"/>
      <c r="T53" s="574"/>
      <c r="U53" s="574"/>
      <c r="V53" s="577">
        <v>413720.87</v>
      </c>
      <c r="W53" s="748"/>
      <c r="X53" s="748"/>
      <c r="Y53" s="749"/>
      <c r="Z53" s="166"/>
      <c r="AA53" s="166"/>
      <c r="AB53" s="582">
        <f>V53/Y52*100</f>
        <v>0.35272177322066767</v>
      </c>
    </row>
    <row r="54" spans="1:28" s="162" customFormat="1" ht="15.75" customHeight="1">
      <c r="A54" s="771"/>
      <c r="B54" s="751"/>
      <c r="C54" s="752"/>
      <c r="D54" s="751"/>
      <c r="E54" s="753"/>
      <c r="F54" s="750"/>
      <c r="G54" s="166">
        <v>2023</v>
      </c>
      <c r="H54" s="166"/>
      <c r="I54" s="166"/>
      <c r="J54" s="168"/>
      <c r="K54" s="166"/>
      <c r="L54" s="166"/>
      <c r="M54" s="166"/>
      <c r="N54" s="166"/>
      <c r="O54" s="166"/>
      <c r="P54" s="166"/>
      <c r="Q54" s="166"/>
      <c r="R54" s="166"/>
      <c r="S54" s="166"/>
      <c r="T54" s="166"/>
      <c r="U54" s="166"/>
      <c r="V54" s="434"/>
      <c r="W54" s="748"/>
      <c r="X54" s="748"/>
      <c r="Y54" s="749"/>
      <c r="Z54" s="166"/>
      <c r="AA54" s="166"/>
      <c r="AB54" s="584"/>
    </row>
    <row r="55" spans="1:28" s="162" customFormat="1" ht="15.75" customHeight="1">
      <c r="A55" s="771"/>
      <c r="B55" s="751"/>
      <c r="C55" s="752"/>
      <c r="D55" s="751"/>
      <c r="E55" s="753"/>
      <c r="F55" s="750" t="s">
        <v>388</v>
      </c>
      <c r="G55" s="166">
        <v>2015</v>
      </c>
      <c r="H55" s="166"/>
      <c r="I55" s="166"/>
      <c r="J55" s="168"/>
      <c r="K55" s="166"/>
      <c r="L55" s="166"/>
      <c r="M55" s="166"/>
      <c r="N55" s="166"/>
      <c r="O55" s="166"/>
      <c r="P55" s="166"/>
      <c r="Q55" s="166"/>
      <c r="R55" s="166"/>
      <c r="S55" s="166"/>
      <c r="T55" s="166"/>
      <c r="U55" s="166"/>
      <c r="V55" s="434"/>
      <c r="W55" s="748"/>
      <c r="X55" s="748"/>
      <c r="Y55" s="749"/>
      <c r="Z55" s="166"/>
      <c r="AA55" s="166"/>
      <c r="AB55" s="584"/>
    </row>
    <row r="56" spans="1:28" s="162" customFormat="1" ht="15.75" customHeight="1">
      <c r="A56" s="771"/>
      <c r="B56" s="751"/>
      <c r="C56" s="752"/>
      <c r="D56" s="751"/>
      <c r="E56" s="753"/>
      <c r="F56" s="750"/>
      <c r="G56" s="166">
        <v>2016</v>
      </c>
      <c r="H56" s="166"/>
      <c r="I56" s="166"/>
      <c r="J56" s="168"/>
      <c r="K56" s="166"/>
      <c r="L56" s="166"/>
      <c r="M56" s="576" t="s">
        <v>1265</v>
      </c>
      <c r="N56" s="574"/>
      <c r="O56" s="574"/>
      <c r="P56" s="574">
        <v>0</v>
      </c>
      <c r="Q56" s="574"/>
      <c r="R56" s="574"/>
      <c r="S56" s="574"/>
      <c r="T56" s="574"/>
      <c r="U56" s="574"/>
      <c r="V56" s="577">
        <v>31730.69</v>
      </c>
      <c r="W56" s="748"/>
      <c r="X56" s="748"/>
      <c r="Y56" s="749"/>
      <c r="Z56" s="166"/>
      <c r="AA56" s="166"/>
      <c r="AB56" s="582">
        <f>V56/Y52*100</f>
        <v>0.027052310032885957</v>
      </c>
    </row>
    <row r="57" spans="1:28" s="162" customFormat="1" ht="15.75" customHeight="1">
      <c r="A57" s="771"/>
      <c r="B57" s="751"/>
      <c r="C57" s="752"/>
      <c r="D57" s="751"/>
      <c r="E57" s="753"/>
      <c r="F57" s="750"/>
      <c r="G57" s="166">
        <v>2023</v>
      </c>
      <c r="H57" s="166"/>
      <c r="I57" s="166"/>
      <c r="J57" s="168"/>
      <c r="K57" s="166"/>
      <c r="L57" s="166"/>
      <c r="M57" s="166"/>
      <c r="N57" s="166"/>
      <c r="O57" s="166"/>
      <c r="P57" s="166"/>
      <c r="Q57" s="166"/>
      <c r="R57" s="166"/>
      <c r="S57" s="166"/>
      <c r="T57" s="166"/>
      <c r="U57" s="166"/>
      <c r="V57" s="434"/>
      <c r="W57" s="748"/>
      <c r="X57" s="748"/>
      <c r="Y57" s="749"/>
      <c r="Z57" s="166"/>
      <c r="AA57" s="166"/>
      <c r="AB57" s="584"/>
    </row>
    <row r="58" spans="1:28" s="162" customFormat="1" ht="15.75" customHeight="1">
      <c r="A58" s="771"/>
      <c r="B58" s="751">
        <v>4</v>
      </c>
      <c r="C58" s="752" t="s">
        <v>492</v>
      </c>
      <c r="D58" s="751" t="s">
        <v>441</v>
      </c>
      <c r="E58" s="753" t="s">
        <v>385</v>
      </c>
      <c r="F58" s="750" t="s">
        <v>389</v>
      </c>
      <c r="G58" s="166">
        <v>2015</v>
      </c>
      <c r="H58" s="166"/>
      <c r="I58" s="166"/>
      <c r="J58" s="166"/>
      <c r="K58" s="166"/>
      <c r="L58" s="166"/>
      <c r="M58" s="166"/>
      <c r="N58" s="166"/>
      <c r="O58" s="166"/>
      <c r="P58" s="166"/>
      <c r="Q58" s="166"/>
      <c r="R58" s="166"/>
      <c r="S58" s="166"/>
      <c r="T58" s="166"/>
      <c r="U58" s="166"/>
      <c r="V58" s="357"/>
      <c r="W58" s="761" t="s">
        <v>384</v>
      </c>
      <c r="X58" s="761" t="s">
        <v>384</v>
      </c>
      <c r="Y58" s="763">
        <v>53</v>
      </c>
      <c r="Z58" s="166"/>
      <c r="AA58" s="166"/>
      <c r="AB58" s="584"/>
    </row>
    <row r="59" spans="1:28" ht="15.75" customHeight="1">
      <c r="A59" s="771"/>
      <c r="B59" s="751"/>
      <c r="C59" s="752"/>
      <c r="D59" s="751"/>
      <c r="E59" s="753"/>
      <c r="F59" s="750"/>
      <c r="G59" s="166">
        <v>2016</v>
      </c>
      <c r="H59" s="166"/>
      <c r="I59" s="166"/>
      <c r="J59" s="166"/>
      <c r="K59" s="166"/>
      <c r="L59" s="166"/>
      <c r="M59" s="166"/>
      <c r="N59" s="166"/>
      <c r="O59" s="166"/>
      <c r="P59" s="166"/>
      <c r="Q59" s="166"/>
      <c r="R59" s="166"/>
      <c r="S59" s="166"/>
      <c r="T59" s="166"/>
      <c r="U59" s="166"/>
      <c r="V59" s="357"/>
      <c r="W59" s="761"/>
      <c r="X59" s="761"/>
      <c r="Y59" s="763"/>
      <c r="Z59" s="166"/>
      <c r="AA59" s="166"/>
      <c r="AB59" s="584"/>
    </row>
    <row r="60" spans="1:28" ht="15.75" customHeight="1">
      <c r="A60" s="771"/>
      <c r="B60" s="751"/>
      <c r="C60" s="752"/>
      <c r="D60" s="751"/>
      <c r="E60" s="753"/>
      <c r="F60" s="750"/>
      <c r="G60" s="166">
        <v>2023</v>
      </c>
      <c r="H60" s="166"/>
      <c r="I60" s="166"/>
      <c r="J60" s="166"/>
      <c r="K60" s="166"/>
      <c r="L60" s="166"/>
      <c r="M60" s="166"/>
      <c r="N60" s="166"/>
      <c r="O60" s="166"/>
      <c r="P60" s="166"/>
      <c r="Q60" s="166"/>
      <c r="R60" s="166"/>
      <c r="S60" s="166"/>
      <c r="T60" s="166"/>
      <c r="U60" s="166"/>
      <c r="V60" s="357"/>
      <c r="W60" s="761"/>
      <c r="X60" s="761"/>
      <c r="Y60" s="763"/>
      <c r="Z60" s="166"/>
      <c r="AA60" s="166"/>
      <c r="AB60" s="584"/>
    </row>
    <row r="61" spans="1:28" ht="15.75" customHeight="1">
      <c r="A61" s="771"/>
      <c r="B61" s="751"/>
      <c r="C61" s="752"/>
      <c r="D61" s="751"/>
      <c r="E61" s="753"/>
      <c r="F61" s="750" t="s">
        <v>388</v>
      </c>
      <c r="G61" s="166">
        <v>2015</v>
      </c>
      <c r="H61" s="166"/>
      <c r="I61" s="166"/>
      <c r="J61" s="166"/>
      <c r="K61" s="166"/>
      <c r="L61" s="166"/>
      <c r="M61" s="166"/>
      <c r="N61" s="166"/>
      <c r="O61" s="166"/>
      <c r="P61" s="166"/>
      <c r="Q61" s="166"/>
      <c r="R61" s="166"/>
      <c r="S61" s="166"/>
      <c r="T61" s="166"/>
      <c r="U61" s="166"/>
      <c r="V61" s="357"/>
      <c r="W61" s="761"/>
      <c r="X61" s="761"/>
      <c r="Y61" s="763"/>
      <c r="Z61" s="166"/>
      <c r="AA61" s="166"/>
      <c r="AB61" s="584"/>
    </row>
    <row r="62" spans="1:28" ht="15.75" customHeight="1">
      <c r="A62" s="771"/>
      <c r="B62" s="751"/>
      <c r="C62" s="752"/>
      <c r="D62" s="751"/>
      <c r="E62" s="753"/>
      <c r="F62" s="750"/>
      <c r="G62" s="166">
        <v>2016</v>
      </c>
      <c r="H62" s="166"/>
      <c r="I62" s="166"/>
      <c r="J62" s="166"/>
      <c r="K62" s="166"/>
      <c r="L62" s="166"/>
      <c r="M62" s="166"/>
      <c r="N62" s="166"/>
      <c r="O62" s="166"/>
      <c r="P62" s="166"/>
      <c r="Q62" s="166"/>
      <c r="R62" s="166"/>
      <c r="S62" s="166"/>
      <c r="T62" s="166"/>
      <c r="U62" s="166"/>
      <c r="V62" s="357"/>
      <c r="W62" s="761"/>
      <c r="X62" s="761"/>
      <c r="Y62" s="763"/>
      <c r="Z62" s="166"/>
      <c r="AA62" s="166"/>
      <c r="AB62" s="584"/>
    </row>
    <row r="63" spans="1:28" ht="15.75" customHeight="1">
      <c r="A63" s="771"/>
      <c r="B63" s="751"/>
      <c r="C63" s="752"/>
      <c r="D63" s="751"/>
      <c r="E63" s="753"/>
      <c r="F63" s="750"/>
      <c r="G63" s="166">
        <v>2023</v>
      </c>
      <c r="H63" s="166"/>
      <c r="I63" s="166"/>
      <c r="J63" s="166"/>
      <c r="K63" s="166"/>
      <c r="L63" s="166"/>
      <c r="M63" s="166"/>
      <c r="N63" s="166"/>
      <c r="O63" s="166"/>
      <c r="P63" s="166"/>
      <c r="Q63" s="166"/>
      <c r="R63" s="166"/>
      <c r="S63" s="166"/>
      <c r="T63" s="166"/>
      <c r="U63" s="166"/>
      <c r="V63" s="357"/>
      <c r="W63" s="761"/>
      <c r="X63" s="761"/>
      <c r="Y63" s="763"/>
      <c r="Z63" s="166"/>
      <c r="AA63" s="166"/>
      <c r="AB63" s="584"/>
    </row>
    <row r="64" spans="1:28" ht="15.75" customHeight="1">
      <c r="A64" s="771"/>
      <c r="B64" s="751">
        <v>5</v>
      </c>
      <c r="C64" s="752" t="s">
        <v>491</v>
      </c>
      <c r="D64" s="751" t="s">
        <v>444</v>
      </c>
      <c r="E64" s="753" t="s">
        <v>385</v>
      </c>
      <c r="F64" s="750" t="s">
        <v>389</v>
      </c>
      <c r="G64" s="166">
        <v>2015</v>
      </c>
      <c r="H64" s="166"/>
      <c r="I64" s="166"/>
      <c r="J64" s="168"/>
      <c r="K64" s="166"/>
      <c r="L64" s="166"/>
      <c r="M64" s="166"/>
      <c r="N64" s="166"/>
      <c r="O64" s="166"/>
      <c r="P64" s="166"/>
      <c r="Q64" s="166"/>
      <c r="R64" s="166"/>
      <c r="S64" s="166"/>
      <c r="T64" s="166"/>
      <c r="U64" s="166"/>
      <c r="V64" s="357"/>
      <c r="W64" s="761" t="s">
        <v>384</v>
      </c>
      <c r="X64" s="761" t="s">
        <v>384</v>
      </c>
      <c r="Y64" s="749">
        <v>99</v>
      </c>
      <c r="Z64" s="166"/>
      <c r="AA64" s="166"/>
      <c r="AB64" s="584"/>
    </row>
    <row r="65" spans="1:28" ht="15.75" customHeight="1">
      <c r="A65" s="771"/>
      <c r="B65" s="751"/>
      <c r="C65" s="752"/>
      <c r="D65" s="751"/>
      <c r="E65" s="753"/>
      <c r="F65" s="750"/>
      <c r="G65" s="166">
        <v>2016</v>
      </c>
      <c r="H65" s="166"/>
      <c r="I65" s="166"/>
      <c r="J65" s="167"/>
      <c r="K65" s="166"/>
      <c r="L65" s="166"/>
      <c r="M65" s="574" t="s">
        <v>1267</v>
      </c>
      <c r="N65" s="574"/>
      <c r="O65" s="574"/>
      <c r="P65" s="574">
        <v>12</v>
      </c>
      <c r="Q65" s="574"/>
      <c r="R65" s="574"/>
      <c r="S65" s="574"/>
      <c r="T65" s="574"/>
      <c r="U65" s="574"/>
      <c r="V65" s="575">
        <v>60</v>
      </c>
      <c r="W65" s="761"/>
      <c r="X65" s="761"/>
      <c r="Y65" s="749"/>
      <c r="Z65" s="166"/>
      <c r="AA65" s="166"/>
      <c r="AB65" s="582">
        <f>V65/Y64*100</f>
        <v>60.60606060606061</v>
      </c>
    </row>
    <row r="66" spans="1:28" ht="15.75" customHeight="1">
      <c r="A66" s="771"/>
      <c r="B66" s="751"/>
      <c r="C66" s="752"/>
      <c r="D66" s="751"/>
      <c r="E66" s="753"/>
      <c r="F66" s="750"/>
      <c r="G66" s="166">
        <v>2023</v>
      </c>
      <c r="H66" s="166"/>
      <c r="I66" s="166"/>
      <c r="J66" s="168"/>
      <c r="K66" s="166"/>
      <c r="L66" s="166"/>
      <c r="M66" s="166"/>
      <c r="N66" s="166"/>
      <c r="O66" s="166"/>
      <c r="P66" s="166"/>
      <c r="Q66" s="166"/>
      <c r="R66" s="166"/>
      <c r="S66" s="166"/>
      <c r="T66" s="166"/>
      <c r="U66" s="166"/>
      <c r="V66" s="357"/>
      <c r="W66" s="761"/>
      <c r="X66" s="761"/>
      <c r="Y66" s="749"/>
      <c r="Z66" s="166"/>
      <c r="AA66" s="166"/>
      <c r="AB66" s="584"/>
    </row>
    <row r="67" spans="1:28" ht="15.75" customHeight="1">
      <c r="A67" s="771"/>
      <c r="B67" s="751"/>
      <c r="C67" s="752"/>
      <c r="D67" s="751"/>
      <c r="E67" s="753"/>
      <c r="F67" s="750" t="s">
        <v>388</v>
      </c>
      <c r="G67" s="166">
        <v>2015</v>
      </c>
      <c r="H67" s="166"/>
      <c r="I67" s="166"/>
      <c r="J67" s="168"/>
      <c r="K67" s="166"/>
      <c r="L67" s="166"/>
      <c r="M67" s="166"/>
      <c r="N67" s="166"/>
      <c r="O67" s="166"/>
      <c r="P67" s="166"/>
      <c r="Q67" s="166"/>
      <c r="R67" s="166"/>
      <c r="S67" s="166"/>
      <c r="T67" s="166"/>
      <c r="U67" s="166"/>
      <c r="V67" s="357"/>
      <c r="W67" s="761"/>
      <c r="X67" s="761"/>
      <c r="Y67" s="749"/>
      <c r="Z67" s="166"/>
      <c r="AA67" s="166"/>
      <c r="AB67" s="584"/>
    </row>
    <row r="68" spans="1:28" ht="15.75" customHeight="1">
      <c r="A68" s="771"/>
      <c r="B68" s="751"/>
      <c r="C68" s="752"/>
      <c r="D68" s="751"/>
      <c r="E68" s="753"/>
      <c r="F68" s="750"/>
      <c r="G68" s="166">
        <v>2016</v>
      </c>
      <c r="H68" s="166"/>
      <c r="I68" s="166"/>
      <c r="J68" s="168"/>
      <c r="K68" s="166"/>
      <c r="L68" s="166"/>
      <c r="M68" s="574" t="s">
        <v>1268</v>
      </c>
      <c r="N68" s="574"/>
      <c r="O68" s="574"/>
      <c r="P68" s="574">
        <v>0</v>
      </c>
      <c r="Q68" s="574"/>
      <c r="R68" s="574"/>
      <c r="S68" s="574"/>
      <c r="T68" s="574"/>
      <c r="U68" s="574"/>
      <c r="V68" s="575">
        <v>5</v>
      </c>
      <c r="W68" s="761"/>
      <c r="X68" s="761"/>
      <c r="Y68" s="749"/>
      <c r="Z68" s="166"/>
      <c r="AA68" s="166"/>
      <c r="AB68" s="582">
        <f>V68/Y64*100</f>
        <v>5.05050505050505</v>
      </c>
    </row>
    <row r="69" spans="1:28" ht="15.75" customHeight="1">
      <c r="A69" s="771"/>
      <c r="B69" s="751"/>
      <c r="C69" s="752"/>
      <c r="D69" s="751"/>
      <c r="E69" s="753"/>
      <c r="F69" s="750"/>
      <c r="G69" s="166">
        <v>2023</v>
      </c>
      <c r="H69" s="166"/>
      <c r="I69" s="166"/>
      <c r="J69" s="168"/>
      <c r="K69" s="166"/>
      <c r="L69" s="166"/>
      <c r="M69" s="166"/>
      <c r="N69" s="166"/>
      <c r="O69" s="166"/>
      <c r="P69" s="166"/>
      <c r="Q69" s="166"/>
      <c r="R69" s="166"/>
      <c r="S69" s="166"/>
      <c r="T69" s="166"/>
      <c r="U69" s="166"/>
      <c r="V69" s="357"/>
      <c r="W69" s="761"/>
      <c r="X69" s="761"/>
      <c r="Y69" s="749"/>
      <c r="Z69" s="166"/>
      <c r="AA69" s="166"/>
      <c r="AB69" s="584"/>
    </row>
    <row r="70" spans="1:28" ht="15.75" customHeight="1">
      <c r="A70" s="771"/>
      <c r="B70" s="751">
        <v>6</v>
      </c>
      <c r="C70" s="752" t="s">
        <v>501</v>
      </c>
      <c r="D70" s="751" t="s">
        <v>390</v>
      </c>
      <c r="E70" s="753" t="s">
        <v>385</v>
      </c>
      <c r="F70" s="750" t="s">
        <v>389</v>
      </c>
      <c r="G70" s="166">
        <v>2015</v>
      </c>
      <c r="H70" s="166"/>
      <c r="I70" s="166"/>
      <c r="J70" s="168"/>
      <c r="K70" s="166"/>
      <c r="L70" s="166"/>
      <c r="M70" s="166"/>
      <c r="N70" s="166"/>
      <c r="O70" s="166"/>
      <c r="P70" s="166"/>
      <c r="Q70" s="166"/>
      <c r="R70" s="166"/>
      <c r="S70" s="166"/>
      <c r="T70" s="166"/>
      <c r="U70" s="166"/>
      <c r="V70" s="357"/>
      <c r="W70" s="761" t="s">
        <v>384</v>
      </c>
      <c r="X70" s="761" t="s">
        <v>384</v>
      </c>
      <c r="Y70" s="763">
        <v>400</v>
      </c>
      <c r="Z70" s="166"/>
      <c r="AA70" s="166"/>
      <c r="AB70" s="584"/>
    </row>
    <row r="71" spans="1:28" ht="15.75" customHeight="1">
      <c r="A71" s="771"/>
      <c r="B71" s="751"/>
      <c r="C71" s="752"/>
      <c r="D71" s="751"/>
      <c r="E71" s="753"/>
      <c r="F71" s="750"/>
      <c r="G71" s="166">
        <v>2016</v>
      </c>
      <c r="H71" s="166"/>
      <c r="I71" s="166"/>
      <c r="J71" s="167"/>
      <c r="K71" s="166"/>
      <c r="L71" s="166"/>
      <c r="M71" s="574" t="s">
        <v>1269</v>
      </c>
      <c r="N71" s="574"/>
      <c r="O71" s="574"/>
      <c r="P71" s="574">
        <v>13</v>
      </c>
      <c r="Q71" s="574"/>
      <c r="R71" s="574"/>
      <c r="S71" s="574"/>
      <c r="T71" s="574"/>
      <c r="U71" s="574"/>
      <c r="V71" s="575">
        <v>124</v>
      </c>
      <c r="W71" s="761"/>
      <c r="X71" s="761"/>
      <c r="Y71" s="763"/>
      <c r="Z71" s="166"/>
      <c r="AA71" s="166"/>
      <c r="AB71" s="582">
        <f>V71/Y70*100</f>
        <v>31</v>
      </c>
    </row>
    <row r="72" spans="1:28" ht="15.75" customHeight="1">
      <c r="A72" s="771"/>
      <c r="B72" s="751"/>
      <c r="C72" s="752"/>
      <c r="D72" s="751"/>
      <c r="E72" s="753"/>
      <c r="F72" s="750"/>
      <c r="G72" s="166">
        <v>2023</v>
      </c>
      <c r="H72" s="166"/>
      <c r="I72" s="166"/>
      <c r="J72" s="168"/>
      <c r="K72" s="166"/>
      <c r="L72" s="166"/>
      <c r="M72" s="166"/>
      <c r="N72" s="166"/>
      <c r="O72" s="166"/>
      <c r="P72" s="166"/>
      <c r="Q72" s="166"/>
      <c r="R72" s="166"/>
      <c r="S72" s="166"/>
      <c r="T72" s="166"/>
      <c r="U72" s="166"/>
      <c r="V72" s="357"/>
      <c r="W72" s="761"/>
      <c r="X72" s="761"/>
      <c r="Y72" s="763"/>
      <c r="Z72" s="166"/>
      <c r="AA72" s="166"/>
      <c r="AB72" s="584"/>
    </row>
    <row r="73" spans="1:28" ht="15.75" customHeight="1">
      <c r="A73" s="771"/>
      <c r="B73" s="751"/>
      <c r="C73" s="752"/>
      <c r="D73" s="751"/>
      <c r="E73" s="753"/>
      <c r="F73" s="750" t="s">
        <v>388</v>
      </c>
      <c r="G73" s="166">
        <v>2015</v>
      </c>
      <c r="H73" s="166"/>
      <c r="I73" s="166"/>
      <c r="J73" s="168"/>
      <c r="K73" s="166"/>
      <c r="L73" s="166"/>
      <c r="M73" s="166"/>
      <c r="N73" s="166"/>
      <c r="O73" s="166"/>
      <c r="P73" s="166"/>
      <c r="Q73" s="166"/>
      <c r="R73" s="166"/>
      <c r="S73" s="166"/>
      <c r="T73" s="166"/>
      <c r="U73" s="166"/>
      <c r="V73" s="357"/>
      <c r="W73" s="761"/>
      <c r="X73" s="761"/>
      <c r="Y73" s="763"/>
      <c r="Z73" s="166"/>
      <c r="AA73" s="166"/>
      <c r="AB73" s="584"/>
    </row>
    <row r="74" spans="1:28" ht="15.75" customHeight="1">
      <c r="A74" s="771"/>
      <c r="B74" s="751"/>
      <c r="C74" s="752"/>
      <c r="D74" s="751"/>
      <c r="E74" s="753"/>
      <c r="F74" s="750"/>
      <c r="G74" s="166">
        <v>2016</v>
      </c>
      <c r="H74" s="166"/>
      <c r="I74" s="166"/>
      <c r="J74" s="168"/>
      <c r="K74" s="166"/>
      <c r="L74" s="166"/>
      <c r="M74" s="574" t="s">
        <v>1270</v>
      </c>
      <c r="N74" s="574"/>
      <c r="O74" s="574"/>
      <c r="P74" s="574">
        <v>0</v>
      </c>
      <c r="Q74" s="574"/>
      <c r="R74" s="574"/>
      <c r="S74" s="574"/>
      <c r="T74" s="574"/>
      <c r="U74" s="574"/>
      <c r="V74" s="575">
        <v>7</v>
      </c>
      <c r="W74" s="761"/>
      <c r="X74" s="761"/>
      <c r="Y74" s="763"/>
      <c r="Z74" s="166"/>
      <c r="AA74" s="166"/>
      <c r="AB74" s="582">
        <f>V74/Y70*100</f>
        <v>1.7500000000000002</v>
      </c>
    </row>
    <row r="75" spans="1:28" ht="15.75" customHeight="1">
      <c r="A75" s="771"/>
      <c r="B75" s="751"/>
      <c r="C75" s="752"/>
      <c r="D75" s="751"/>
      <c r="E75" s="753"/>
      <c r="F75" s="750"/>
      <c r="G75" s="166">
        <v>2023</v>
      </c>
      <c r="H75" s="166"/>
      <c r="I75" s="166"/>
      <c r="J75" s="168"/>
      <c r="K75" s="166"/>
      <c r="L75" s="166"/>
      <c r="M75" s="166"/>
      <c r="N75" s="166"/>
      <c r="O75" s="166"/>
      <c r="P75" s="166"/>
      <c r="Q75" s="166"/>
      <c r="R75" s="166"/>
      <c r="S75" s="166"/>
      <c r="T75" s="166"/>
      <c r="U75" s="166"/>
      <c r="V75" s="357"/>
      <c r="W75" s="761"/>
      <c r="X75" s="761"/>
      <c r="Y75" s="763"/>
      <c r="Z75" s="166"/>
      <c r="AA75" s="166"/>
      <c r="AB75" s="584"/>
    </row>
    <row r="76" spans="1:28" ht="15.75" customHeight="1">
      <c r="A76" s="771"/>
      <c r="B76" s="751">
        <v>7</v>
      </c>
      <c r="C76" s="752" t="s">
        <v>502</v>
      </c>
      <c r="D76" s="751" t="s">
        <v>390</v>
      </c>
      <c r="E76" s="753" t="s">
        <v>385</v>
      </c>
      <c r="F76" s="750" t="s">
        <v>389</v>
      </c>
      <c r="G76" s="166">
        <v>2015</v>
      </c>
      <c r="H76" s="166"/>
      <c r="I76" s="166"/>
      <c r="J76" s="168"/>
      <c r="K76" s="166"/>
      <c r="L76" s="166"/>
      <c r="M76" s="166"/>
      <c r="N76" s="166"/>
      <c r="O76" s="166"/>
      <c r="P76" s="166"/>
      <c r="Q76" s="166"/>
      <c r="R76" s="166"/>
      <c r="S76" s="166"/>
      <c r="T76" s="166"/>
      <c r="U76" s="166"/>
      <c r="V76" s="357"/>
      <c r="W76" s="761" t="s">
        <v>384</v>
      </c>
      <c r="X76" s="761" t="s">
        <v>384</v>
      </c>
      <c r="Y76" s="763">
        <v>130</v>
      </c>
      <c r="Z76" s="166"/>
      <c r="AA76" s="166"/>
      <c r="AB76" s="584"/>
    </row>
    <row r="77" spans="1:28" ht="15.75" customHeight="1">
      <c r="A77" s="771"/>
      <c r="B77" s="751"/>
      <c r="C77" s="752"/>
      <c r="D77" s="751"/>
      <c r="E77" s="753"/>
      <c r="F77" s="750"/>
      <c r="G77" s="166">
        <v>2016</v>
      </c>
      <c r="H77" s="166"/>
      <c r="I77" s="166"/>
      <c r="J77" s="167"/>
      <c r="K77" s="166"/>
      <c r="L77" s="166"/>
      <c r="M77" s="574" t="s">
        <v>1271</v>
      </c>
      <c r="N77" s="574"/>
      <c r="O77" s="574"/>
      <c r="P77" s="574">
        <v>9</v>
      </c>
      <c r="Q77" s="574"/>
      <c r="R77" s="574"/>
      <c r="S77" s="574"/>
      <c r="T77" s="574"/>
      <c r="U77" s="574"/>
      <c r="V77" s="575">
        <v>19</v>
      </c>
      <c r="W77" s="761"/>
      <c r="X77" s="761"/>
      <c r="Y77" s="763"/>
      <c r="Z77" s="166"/>
      <c r="AA77" s="166"/>
      <c r="AB77" s="582">
        <f>V77/Y76*100</f>
        <v>14.615384615384617</v>
      </c>
    </row>
    <row r="78" spans="1:28" ht="15.75" customHeight="1">
      <c r="A78" s="771"/>
      <c r="B78" s="751"/>
      <c r="C78" s="752"/>
      <c r="D78" s="751"/>
      <c r="E78" s="753"/>
      <c r="F78" s="750"/>
      <c r="G78" s="166">
        <v>2023</v>
      </c>
      <c r="H78" s="166"/>
      <c r="I78" s="166"/>
      <c r="J78" s="168"/>
      <c r="K78" s="166"/>
      <c r="L78" s="166"/>
      <c r="M78" s="166"/>
      <c r="N78" s="166"/>
      <c r="O78" s="166"/>
      <c r="P78" s="166"/>
      <c r="Q78" s="166"/>
      <c r="R78" s="166"/>
      <c r="S78" s="166"/>
      <c r="T78" s="166"/>
      <c r="U78" s="166"/>
      <c r="V78" s="357"/>
      <c r="W78" s="761"/>
      <c r="X78" s="761"/>
      <c r="Y78" s="763"/>
      <c r="Z78" s="166"/>
      <c r="AA78" s="166"/>
      <c r="AB78" s="584"/>
    </row>
    <row r="79" spans="1:28" ht="15.75" customHeight="1">
      <c r="A79" s="771"/>
      <c r="B79" s="751"/>
      <c r="C79" s="752"/>
      <c r="D79" s="751"/>
      <c r="E79" s="753"/>
      <c r="F79" s="750" t="s">
        <v>388</v>
      </c>
      <c r="G79" s="166">
        <v>2015</v>
      </c>
      <c r="H79" s="166"/>
      <c r="I79" s="166"/>
      <c r="J79" s="168"/>
      <c r="K79" s="166"/>
      <c r="L79" s="166"/>
      <c r="M79" s="166"/>
      <c r="N79" s="166"/>
      <c r="O79" s="166"/>
      <c r="P79" s="166"/>
      <c r="Q79" s="166"/>
      <c r="R79" s="166"/>
      <c r="S79" s="166"/>
      <c r="T79" s="166"/>
      <c r="U79" s="166"/>
      <c r="V79" s="357"/>
      <c r="W79" s="761"/>
      <c r="X79" s="761"/>
      <c r="Y79" s="763"/>
      <c r="Z79" s="166"/>
      <c r="AA79" s="166"/>
      <c r="AB79" s="584"/>
    </row>
    <row r="80" spans="1:28" ht="15.75" customHeight="1">
      <c r="A80" s="771"/>
      <c r="B80" s="751"/>
      <c r="C80" s="752"/>
      <c r="D80" s="751"/>
      <c r="E80" s="753"/>
      <c r="F80" s="750"/>
      <c r="G80" s="166">
        <v>2016</v>
      </c>
      <c r="H80" s="166"/>
      <c r="I80" s="166"/>
      <c r="J80" s="168"/>
      <c r="K80" s="166"/>
      <c r="L80" s="166"/>
      <c r="M80" s="574">
        <v>1</v>
      </c>
      <c r="N80" s="574"/>
      <c r="O80" s="574"/>
      <c r="P80" s="574">
        <v>0</v>
      </c>
      <c r="Q80" s="574"/>
      <c r="R80" s="574"/>
      <c r="S80" s="574"/>
      <c r="T80" s="574"/>
      <c r="U80" s="574"/>
      <c r="V80" s="575">
        <v>1</v>
      </c>
      <c r="W80" s="761"/>
      <c r="X80" s="761"/>
      <c r="Y80" s="763"/>
      <c r="Z80" s="166"/>
      <c r="AA80" s="166"/>
      <c r="AB80" s="582">
        <f>V80/Y76*100</f>
        <v>0.7692307692307693</v>
      </c>
    </row>
    <row r="81" spans="1:28" ht="15.75" customHeight="1">
      <c r="A81" s="771"/>
      <c r="B81" s="751"/>
      <c r="C81" s="752"/>
      <c r="D81" s="751"/>
      <c r="E81" s="753"/>
      <c r="F81" s="750"/>
      <c r="G81" s="166">
        <v>2023</v>
      </c>
      <c r="H81" s="166"/>
      <c r="I81" s="166"/>
      <c r="J81" s="168"/>
      <c r="K81" s="166"/>
      <c r="L81" s="166"/>
      <c r="M81" s="166"/>
      <c r="N81" s="166"/>
      <c r="O81" s="166"/>
      <c r="P81" s="166"/>
      <c r="Q81" s="166"/>
      <c r="R81" s="166"/>
      <c r="S81" s="166"/>
      <c r="T81" s="166"/>
      <c r="U81" s="166"/>
      <c r="V81" s="357"/>
      <c r="W81" s="761"/>
      <c r="X81" s="761"/>
      <c r="Y81" s="763"/>
      <c r="Z81" s="166"/>
      <c r="AA81" s="166"/>
      <c r="AB81" s="584"/>
    </row>
    <row r="82" spans="1:28" ht="15.75" customHeight="1">
      <c r="A82" s="771"/>
      <c r="B82" s="751">
        <v>8</v>
      </c>
      <c r="C82" s="752" t="s">
        <v>503</v>
      </c>
      <c r="D82" s="767" t="s">
        <v>390</v>
      </c>
      <c r="E82" s="753" t="s">
        <v>385</v>
      </c>
      <c r="F82" s="750" t="s">
        <v>389</v>
      </c>
      <c r="G82" s="166">
        <v>2015</v>
      </c>
      <c r="H82" s="166"/>
      <c r="I82" s="166"/>
      <c r="J82" s="168"/>
      <c r="K82" s="166"/>
      <c r="L82" s="166"/>
      <c r="M82" s="166"/>
      <c r="N82" s="166"/>
      <c r="O82" s="166"/>
      <c r="P82" s="166"/>
      <c r="Q82" s="166"/>
      <c r="R82" s="166"/>
      <c r="S82" s="166"/>
      <c r="T82" s="166"/>
      <c r="U82" s="166"/>
      <c r="V82" s="357"/>
      <c r="W82" s="761" t="s">
        <v>384</v>
      </c>
      <c r="X82" s="761" t="s">
        <v>384</v>
      </c>
      <c r="Y82" s="749">
        <v>20</v>
      </c>
      <c r="Z82" s="166"/>
      <c r="AA82" s="166"/>
      <c r="AB82" s="584"/>
    </row>
    <row r="83" spans="1:28" ht="15.75" customHeight="1">
      <c r="A83" s="771"/>
      <c r="B83" s="751"/>
      <c r="C83" s="752"/>
      <c r="D83" s="767"/>
      <c r="E83" s="753"/>
      <c r="F83" s="750"/>
      <c r="G83" s="166">
        <v>2016</v>
      </c>
      <c r="H83" s="166"/>
      <c r="I83" s="166"/>
      <c r="J83" s="167"/>
      <c r="K83" s="166"/>
      <c r="L83" s="166"/>
      <c r="M83" s="574" t="s">
        <v>1272</v>
      </c>
      <c r="N83" s="574"/>
      <c r="O83" s="574"/>
      <c r="P83" s="574">
        <v>1</v>
      </c>
      <c r="Q83" s="574"/>
      <c r="R83" s="574"/>
      <c r="S83" s="574"/>
      <c r="T83" s="574"/>
      <c r="U83" s="574"/>
      <c r="V83" s="575">
        <v>2</v>
      </c>
      <c r="W83" s="761"/>
      <c r="X83" s="761"/>
      <c r="Y83" s="749"/>
      <c r="Z83" s="166"/>
      <c r="AA83" s="166"/>
      <c r="AB83" s="582">
        <f>V83/Y82*100</f>
        <v>10</v>
      </c>
    </row>
    <row r="84" spans="1:28" ht="15.75" customHeight="1">
      <c r="A84" s="771"/>
      <c r="B84" s="751"/>
      <c r="C84" s="752"/>
      <c r="D84" s="767"/>
      <c r="E84" s="753"/>
      <c r="F84" s="750"/>
      <c r="G84" s="166">
        <v>2023</v>
      </c>
      <c r="H84" s="166"/>
      <c r="I84" s="166"/>
      <c r="J84" s="168"/>
      <c r="K84" s="166"/>
      <c r="L84" s="166"/>
      <c r="M84" s="166"/>
      <c r="N84" s="166"/>
      <c r="O84" s="166"/>
      <c r="P84" s="166"/>
      <c r="Q84" s="166"/>
      <c r="R84" s="166"/>
      <c r="S84" s="166"/>
      <c r="T84" s="166"/>
      <c r="U84" s="166"/>
      <c r="V84" s="357"/>
      <c r="W84" s="761"/>
      <c r="X84" s="761"/>
      <c r="Y84" s="749"/>
      <c r="Z84" s="166"/>
      <c r="AA84" s="166"/>
      <c r="AB84" s="584"/>
    </row>
    <row r="85" spans="1:28" ht="15.75" customHeight="1">
      <c r="A85" s="771"/>
      <c r="B85" s="751"/>
      <c r="C85" s="752"/>
      <c r="D85" s="767"/>
      <c r="E85" s="753"/>
      <c r="F85" s="750" t="s">
        <v>388</v>
      </c>
      <c r="G85" s="166">
        <v>2015</v>
      </c>
      <c r="H85" s="166"/>
      <c r="I85" s="166"/>
      <c r="J85" s="168"/>
      <c r="K85" s="166"/>
      <c r="L85" s="166"/>
      <c r="M85" s="166"/>
      <c r="N85" s="166"/>
      <c r="O85" s="166"/>
      <c r="P85" s="166"/>
      <c r="Q85" s="166"/>
      <c r="R85" s="166"/>
      <c r="S85" s="166"/>
      <c r="T85" s="166"/>
      <c r="U85" s="166"/>
      <c r="V85" s="357"/>
      <c r="W85" s="761"/>
      <c r="X85" s="761"/>
      <c r="Y85" s="749"/>
      <c r="Z85" s="166"/>
      <c r="AA85" s="166"/>
      <c r="AB85" s="584"/>
    </row>
    <row r="86" spans="1:28" ht="15.75" customHeight="1">
      <c r="A86" s="771"/>
      <c r="B86" s="751"/>
      <c r="C86" s="752"/>
      <c r="D86" s="767"/>
      <c r="E86" s="753"/>
      <c r="F86" s="750"/>
      <c r="G86" s="166">
        <v>2016</v>
      </c>
      <c r="H86" s="166"/>
      <c r="I86" s="166"/>
      <c r="J86" s="168"/>
      <c r="K86" s="166"/>
      <c r="L86" s="166"/>
      <c r="M86" s="436">
        <v>0</v>
      </c>
      <c r="N86" s="436"/>
      <c r="O86" s="436"/>
      <c r="P86" s="436">
        <v>0</v>
      </c>
      <c r="Q86" s="436"/>
      <c r="R86" s="436"/>
      <c r="S86" s="436"/>
      <c r="T86" s="436"/>
      <c r="U86" s="436"/>
      <c r="V86" s="649">
        <v>0</v>
      </c>
      <c r="W86" s="761"/>
      <c r="X86" s="761"/>
      <c r="Y86" s="749"/>
      <c r="Z86" s="166"/>
      <c r="AA86" s="166"/>
      <c r="AB86" s="588">
        <f>V86/Y82*100</f>
        <v>0</v>
      </c>
    </row>
    <row r="87" spans="1:28" ht="15.75" customHeight="1">
      <c r="A87" s="771"/>
      <c r="B87" s="751"/>
      <c r="C87" s="752"/>
      <c r="D87" s="767"/>
      <c r="E87" s="753"/>
      <c r="F87" s="750"/>
      <c r="G87" s="166">
        <v>2023</v>
      </c>
      <c r="H87" s="166"/>
      <c r="I87" s="166"/>
      <c r="J87" s="168"/>
      <c r="K87" s="166"/>
      <c r="L87" s="166"/>
      <c r="M87" s="166"/>
      <c r="N87" s="166"/>
      <c r="O87" s="166"/>
      <c r="P87" s="166"/>
      <c r="Q87" s="166"/>
      <c r="R87" s="166"/>
      <c r="S87" s="166"/>
      <c r="T87" s="166"/>
      <c r="U87" s="166"/>
      <c r="V87" s="357"/>
      <c r="W87" s="761"/>
      <c r="X87" s="761"/>
      <c r="Y87" s="749"/>
      <c r="Z87" s="166"/>
      <c r="AA87" s="166"/>
      <c r="AB87" s="584"/>
    </row>
    <row r="88" spans="1:28" ht="15.75" customHeight="1">
      <c r="A88" s="771"/>
      <c r="B88" s="751">
        <v>9</v>
      </c>
      <c r="C88" s="752" t="s">
        <v>504</v>
      </c>
      <c r="D88" s="751" t="s">
        <v>390</v>
      </c>
      <c r="E88" s="753" t="s">
        <v>385</v>
      </c>
      <c r="F88" s="750" t="s">
        <v>389</v>
      </c>
      <c r="G88" s="166">
        <v>2015</v>
      </c>
      <c r="H88" s="166"/>
      <c r="I88" s="166"/>
      <c r="J88" s="168"/>
      <c r="K88" s="166"/>
      <c r="L88" s="166"/>
      <c r="M88" s="166"/>
      <c r="N88" s="166"/>
      <c r="O88" s="166"/>
      <c r="P88" s="166"/>
      <c r="Q88" s="166"/>
      <c r="R88" s="166"/>
      <c r="S88" s="166"/>
      <c r="T88" s="166"/>
      <c r="U88" s="166"/>
      <c r="V88" s="357"/>
      <c r="W88" s="761" t="s">
        <v>384</v>
      </c>
      <c r="X88" s="761" t="s">
        <v>384</v>
      </c>
      <c r="Y88" s="749">
        <v>235</v>
      </c>
      <c r="Z88" s="166"/>
      <c r="AA88" s="166"/>
      <c r="AB88" s="584"/>
    </row>
    <row r="89" spans="1:28" ht="15.75" customHeight="1">
      <c r="A89" s="771"/>
      <c r="B89" s="751"/>
      <c r="C89" s="752"/>
      <c r="D89" s="751"/>
      <c r="E89" s="753"/>
      <c r="F89" s="750"/>
      <c r="G89" s="166">
        <v>2016</v>
      </c>
      <c r="H89" s="166"/>
      <c r="I89" s="166"/>
      <c r="J89" s="167"/>
      <c r="K89" s="166"/>
      <c r="L89" s="166"/>
      <c r="M89" s="166"/>
      <c r="N89" s="166"/>
      <c r="O89" s="166"/>
      <c r="P89" s="166"/>
      <c r="Q89" s="166"/>
      <c r="R89" s="166"/>
      <c r="S89" s="166"/>
      <c r="T89" s="166"/>
      <c r="U89" s="166"/>
      <c r="V89" s="357"/>
      <c r="W89" s="761"/>
      <c r="X89" s="761"/>
      <c r="Y89" s="749"/>
      <c r="Z89" s="166"/>
      <c r="AA89" s="166"/>
      <c r="AB89" s="584"/>
    </row>
    <row r="90" spans="1:28" ht="15.75" customHeight="1">
      <c r="A90" s="771"/>
      <c r="B90" s="751"/>
      <c r="C90" s="752"/>
      <c r="D90" s="751"/>
      <c r="E90" s="753"/>
      <c r="F90" s="750"/>
      <c r="G90" s="166">
        <v>2023</v>
      </c>
      <c r="H90" s="166"/>
      <c r="I90" s="166"/>
      <c r="J90" s="168"/>
      <c r="K90" s="166"/>
      <c r="L90" s="166"/>
      <c r="M90" s="166"/>
      <c r="N90" s="166"/>
      <c r="O90" s="166"/>
      <c r="P90" s="166"/>
      <c r="Q90" s="166"/>
      <c r="R90" s="166"/>
      <c r="S90" s="166"/>
      <c r="T90" s="166"/>
      <c r="U90" s="166"/>
      <c r="V90" s="357"/>
      <c r="W90" s="761"/>
      <c r="X90" s="761"/>
      <c r="Y90" s="749"/>
      <c r="Z90" s="166"/>
      <c r="AA90" s="166"/>
      <c r="AB90" s="584"/>
    </row>
    <row r="91" spans="1:28" ht="15.75" customHeight="1">
      <c r="A91" s="771"/>
      <c r="B91" s="751"/>
      <c r="C91" s="752"/>
      <c r="D91" s="751"/>
      <c r="E91" s="753"/>
      <c r="F91" s="750" t="s">
        <v>388</v>
      </c>
      <c r="G91" s="166">
        <v>2015</v>
      </c>
      <c r="H91" s="166"/>
      <c r="I91" s="166"/>
      <c r="J91" s="168"/>
      <c r="K91" s="166"/>
      <c r="L91" s="166"/>
      <c r="M91" s="166"/>
      <c r="N91" s="166"/>
      <c r="O91" s="166"/>
      <c r="P91" s="166"/>
      <c r="Q91" s="166"/>
      <c r="R91" s="166"/>
      <c r="S91" s="166"/>
      <c r="T91" s="166"/>
      <c r="U91" s="166"/>
      <c r="V91" s="357"/>
      <c r="W91" s="761"/>
      <c r="X91" s="761"/>
      <c r="Y91" s="749"/>
      <c r="Z91" s="166"/>
      <c r="AA91" s="166"/>
      <c r="AB91" s="584"/>
    </row>
    <row r="92" spans="1:28" ht="15.75" customHeight="1">
      <c r="A92" s="771"/>
      <c r="B92" s="751"/>
      <c r="C92" s="752"/>
      <c r="D92" s="751"/>
      <c r="E92" s="753"/>
      <c r="F92" s="750"/>
      <c r="G92" s="166">
        <v>2016</v>
      </c>
      <c r="H92" s="166"/>
      <c r="I92" s="166"/>
      <c r="J92" s="168"/>
      <c r="K92" s="166"/>
      <c r="L92" s="166"/>
      <c r="M92" s="166"/>
      <c r="N92" s="166"/>
      <c r="O92" s="166"/>
      <c r="P92" s="166"/>
      <c r="Q92" s="166"/>
      <c r="R92" s="166"/>
      <c r="S92" s="166"/>
      <c r="T92" s="166"/>
      <c r="U92" s="166"/>
      <c r="V92" s="357"/>
      <c r="W92" s="761"/>
      <c r="X92" s="761"/>
      <c r="Y92" s="749"/>
      <c r="Z92" s="166"/>
      <c r="AA92" s="166"/>
      <c r="AB92" s="584"/>
    </row>
    <row r="93" spans="1:28" ht="15.75" customHeight="1">
      <c r="A93" s="771"/>
      <c r="B93" s="751"/>
      <c r="C93" s="752"/>
      <c r="D93" s="751"/>
      <c r="E93" s="753"/>
      <c r="F93" s="750"/>
      <c r="G93" s="166">
        <v>2023</v>
      </c>
      <c r="H93" s="166"/>
      <c r="I93" s="166"/>
      <c r="J93" s="168"/>
      <c r="K93" s="166"/>
      <c r="L93" s="166"/>
      <c r="M93" s="166"/>
      <c r="N93" s="166"/>
      <c r="O93" s="166"/>
      <c r="P93" s="166"/>
      <c r="Q93" s="166"/>
      <c r="R93" s="166"/>
      <c r="S93" s="166"/>
      <c r="T93" s="166"/>
      <c r="U93" s="166"/>
      <c r="V93" s="357"/>
      <c r="W93" s="761"/>
      <c r="X93" s="761"/>
      <c r="Y93" s="749"/>
      <c r="Z93" s="166"/>
      <c r="AA93" s="166"/>
      <c r="AB93" s="584"/>
    </row>
    <row r="94" spans="1:28" ht="15.75" customHeight="1">
      <c r="A94" s="771"/>
      <c r="B94" s="751">
        <v>10</v>
      </c>
      <c r="C94" s="752" t="s">
        <v>505</v>
      </c>
      <c r="D94" s="751" t="s">
        <v>390</v>
      </c>
      <c r="E94" s="753" t="s">
        <v>385</v>
      </c>
      <c r="F94" s="750" t="s">
        <v>389</v>
      </c>
      <c r="G94" s="166">
        <v>2015</v>
      </c>
      <c r="H94" s="166"/>
      <c r="I94" s="166"/>
      <c r="J94" s="168"/>
      <c r="K94" s="166"/>
      <c r="L94" s="166"/>
      <c r="M94" s="166"/>
      <c r="N94" s="166"/>
      <c r="O94" s="166"/>
      <c r="P94" s="166"/>
      <c r="Q94" s="166"/>
      <c r="R94" s="166"/>
      <c r="S94" s="166"/>
      <c r="T94" s="166"/>
      <c r="U94" s="166"/>
      <c r="V94" s="357"/>
      <c r="W94" s="761" t="s">
        <v>384</v>
      </c>
      <c r="X94" s="761" t="s">
        <v>384</v>
      </c>
      <c r="Y94" s="749">
        <v>166</v>
      </c>
      <c r="Z94" s="166"/>
      <c r="AA94" s="166"/>
      <c r="AB94" s="584"/>
    </row>
    <row r="95" spans="1:28" ht="15.75" customHeight="1">
      <c r="A95" s="771"/>
      <c r="B95" s="751"/>
      <c r="C95" s="752"/>
      <c r="D95" s="751"/>
      <c r="E95" s="753"/>
      <c r="F95" s="750"/>
      <c r="G95" s="166">
        <v>2016</v>
      </c>
      <c r="H95" s="166"/>
      <c r="I95" s="166"/>
      <c r="J95" s="167"/>
      <c r="K95" s="166"/>
      <c r="L95" s="166"/>
      <c r="M95" s="166"/>
      <c r="N95" s="166"/>
      <c r="O95" s="166"/>
      <c r="P95" s="166"/>
      <c r="Q95" s="166"/>
      <c r="R95" s="166"/>
      <c r="S95" s="166"/>
      <c r="T95" s="166"/>
      <c r="U95" s="166"/>
      <c r="V95" s="357"/>
      <c r="W95" s="761"/>
      <c r="X95" s="761"/>
      <c r="Y95" s="749"/>
      <c r="Z95" s="166"/>
      <c r="AA95" s="166"/>
      <c r="AB95" s="584"/>
    </row>
    <row r="96" spans="1:28" ht="15.75" customHeight="1">
      <c r="A96" s="771"/>
      <c r="B96" s="751"/>
      <c r="C96" s="752"/>
      <c r="D96" s="751"/>
      <c r="E96" s="753"/>
      <c r="F96" s="750"/>
      <c r="G96" s="166">
        <v>2023</v>
      </c>
      <c r="H96" s="166"/>
      <c r="I96" s="166"/>
      <c r="J96" s="168"/>
      <c r="K96" s="166"/>
      <c r="L96" s="166"/>
      <c r="M96" s="166"/>
      <c r="N96" s="166"/>
      <c r="O96" s="166"/>
      <c r="P96" s="166"/>
      <c r="Q96" s="166"/>
      <c r="R96" s="166"/>
      <c r="S96" s="166"/>
      <c r="T96" s="166"/>
      <c r="U96" s="166"/>
      <c r="V96" s="357"/>
      <c r="W96" s="761"/>
      <c r="X96" s="761"/>
      <c r="Y96" s="749"/>
      <c r="Z96" s="166"/>
      <c r="AA96" s="166"/>
      <c r="AB96" s="584"/>
    </row>
    <row r="97" spans="1:28" ht="15.75" customHeight="1">
      <c r="A97" s="771"/>
      <c r="B97" s="751"/>
      <c r="C97" s="752"/>
      <c r="D97" s="751"/>
      <c r="E97" s="753"/>
      <c r="F97" s="750" t="s">
        <v>388</v>
      </c>
      <c r="G97" s="166">
        <v>2015</v>
      </c>
      <c r="H97" s="166"/>
      <c r="I97" s="166"/>
      <c r="J97" s="168"/>
      <c r="K97" s="166"/>
      <c r="L97" s="166"/>
      <c r="M97" s="166"/>
      <c r="N97" s="166"/>
      <c r="O97" s="166"/>
      <c r="P97" s="166"/>
      <c r="Q97" s="166"/>
      <c r="R97" s="166"/>
      <c r="S97" s="166"/>
      <c r="T97" s="166"/>
      <c r="U97" s="166"/>
      <c r="V97" s="357"/>
      <c r="W97" s="761"/>
      <c r="X97" s="761"/>
      <c r="Y97" s="749"/>
      <c r="Z97" s="166"/>
      <c r="AA97" s="166"/>
      <c r="AB97" s="584"/>
    </row>
    <row r="98" spans="1:28" ht="15.75" customHeight="1">
      <c r="A98" s="771"/>
      <c r="B98" s="751"/>
      <c r="C98" s="752"/>
      <c r="D98" s="751"/>
      <c r="E98" s="753"/>
      <c r="F98" s="750"/>
      <c r="G98" s="166">
        <v>2016</v>
      </c>
      <c r="H98" s="166"/>
      <c r="I98" s="166"/>
      <c r="J98" s="168"/>
      <c r="K98" s="166"/>
      <c r="L98" s="166"/>
      <c r="M98" s="166"/>
      <c r="N98" s="166"/>
      <c r="O98" s="166"/>
      <c r="P98" s="166"/>
      <c r="Q98" s="166"/>
      <c r="R98" s="166"/>
      <c r="S98" s="166"/>
      <c r="T98" s="166"/>
      <c r="U98" s="166"/>
      <c r="V98" s="357"/>
      <c r="W98" s="761"/>
      <c r="X98" s="761"/>
      <c r="Y98" s="749"/>
      <c r="Z98" s="166"/>
      <c r="AA98" s="166"/>
      <c r="AB98" s="584"/>
    </row>
    <row r="99" spans="1:28" ht="15.75" customHeight="1">
      <c r="A99" s="771"/>
      <c r="B99" s="751"/>
      <c r="C99" s="752"/>
      <c r="D99" s="751"/>
      <c r="E99" s="753"/>
      <c r="F99" s="750"/>
      <c r="G99" s="166">
        <v>2023</v>
      </c>
      <c r="H99" s="166"/>
      <c r="I99" s="166"/>
      <c r="J99" s="168"/>
      <c r="K99" s="166"/>
      <c r="L99" s="166"/>
      <c r="M99" s="166"/>
      <c r="N99" s="166"/>
      <c r="O99" s="166"/>
      <c r="P99" s="166"/>
      <c r="Q99" s="166"/>
      <c r="R99" s="166"/>
      <c r="S99" s="166"/>
      <c r="T99" s="166"/>
      <c r="U99" s="166"/>
      <c r="V99" s="357"/>
      <c r="W99" s="761"/>
      <c r="X99" s="761"/>
      <c r="Y99" s="749"/>
      <c r="Z99" s="166"/>
      <c r="AA99" s="166"/>
      <c r="AB99" s="584"/>
    </row>
    <row r="100" spans="1:28" ht="15.75" customHeight="1">
      <c r="A100" s="771"/>
      <c r="B100" s="751">
        <v>11</v>
      </c>
      <c r="C100" s="752" t="s">
        <v>506</v>
      </c>
      <c r="D100" s="751" t="s">
        <v>390</v>
      </c>
      <c r="E100" s="753" t="s">
        <v>385</v>
      </c>
      <c r="F100" s="750" t="s">
        <v>389</v>
      </c>
      <c r="G100" s="166">
        <v>2015</v>
      </c>
      <c r="H100" s="166"/>
      <c r="I100" s="166"/>
      <c r="J100" s="168"/>
      <c r="K100" s="166"/>
      <c r="L100" s="166"/>
      <c r="M100" s="166"/>
      <c r="N100" s="166"/>
      <c r="O100" s="166"/>
      <c r="P100" s="166"/>
      <c r="Q100" s="166"/>
      <c r="R100" s="166"/>
      <c r="S100" s="166"/>
      <c r="T100" s="166"/>
      <c r="U100" s="166"/>
      <c r="V100" s="357"/>
      <c r="W100" s="761" t="s">
        <v>384</v>
      </c>
      <c r="X100" s="761" t="s">
        <v>384</v>
      </c>
      <c r="Y100" s="749">
        <v>34</v>
      </c>
      <c r="Z100" s="166"/>
      <c r="AA100" s="166"/>
      <c r="AB100" s="584"/>
    </row>
    <row r="101" spans="1:28" ht="15.75" customHeight="1">
      <c r="A101" s="771"/>
      <c r="B101" s="751"/>
      <c r="C101" s="752"/>
      <c r="D101" s="751"/>
      <c r="E101" s="753"/>
      <c r="F101" s="750"/>
      <c r="G101" s="166">
        <v>2016</v>
      </c>
      <c r="H101" s="166"/>
      <c r="I101" s="166"/>
      <c r="J101" s="167"/>
      <c r="K101" s="166"/>
      <c r="L101" s="166"/>
      <c r="M101" s="166"/>
      <c r="N101" s="166"/>
      <c r="O101" s="166"/>
      <c r="P101" s="166"/>
      <c r="Q101" s="166"/>
      <c r="R101" s="166"/>
      <c r="S101" s="166"/>
      <c r="T101" s="166"/>
      <c r="U101" s="166"/>
      <c r="V101" s="357"/>
      <c r="W101" s="761"/>
      <c r="X101" s="761"/>
      <c r="Y101" s="749"/>
      <c r="Z101" s="166"/>
      <c r="AA101" s="166"/>
      <c r="AB101" s="584"/>
    </row>
    <row r="102" spans="1:28" ht="15.75" customHeight="1">
      <c r="A102" s="771"/>
      <c r="B102" s="751"/>
      <c r="C102" s="752"/>
      <c r="D102" s="751"/>
      <c r="E102" s="753"/>
      <c r="F102" s="750"/>
      <c r="G102" s="166">
        <v>2023</v>
      </c>
      <c r="H102" s="166"/>
      <c r="I102" s="166"/>
      <c r="J102" s="168"/>
      <c r="K102" s="166"/>
      <c r="L102" s="166"/>
      <c r="M102" s="166"/>
      <c r="N102" s="166"/>
      <c r="O102" s="166"/>
      <c r="P102" s="166"/>
      <c r="Q102" s="166"/>
      <c r="R102" s="166"/>
      <c r="S102" s="166"/>
      <c r="T102" s="166"/>
      <c r="U102" s="166"/>
      <c r="V102" s="357"/>
      <c r="W102" s="761"/>
      <c r="X102" s="761"/>
      <c r="Y102" s="749"/>
      <c r="Z102" s="166"/>
      <c r="AA102" s="166"/>
      <c r="AB102" s="584"/>
    </row>
    <row r="103" spans="1:28" ht="15.75" customHeight="1">
      <c r="A103" s="771"/>
      <c r="B103" s="751"/>
      <c r="C103" s="752"/>
      <c r="D103" s="751"/>
      <c r="E103" s="753"/>
      <c r="F103" s="750" t="s">
        <v>388</v>
      </c>
      <c r="G103" s="166">
        <v>2015</v>
      </c>
      <c r="H103" s="166"/>
      <c r="I103" s="166"/>
      <c r="J103" s="168"/>
      <c r="K103" s="166"/>
      <c r="L103" s="166"/>
      <c r="M103" s="166"/>
      <c r="N103" s="166"/>
      <c r="O103" s="166"/>
      <c r="P103" s="166"/>
      <c r="Q103" s="166"/>
      <c r="R103" s="166"/>
      <c r="S103" s="166"/>
      <c r="T103" s="166"/>
      <c r="U103" s="166"/>
      <c r="V103" s="357"/>
      <c r="W103" s="761"/>
      <c r="X103" s="761"/>
      <c r="Y103" s="749"/>
      <c r="Z103" s="166"/>
      <c r="AA103" s="166"/>
      <c r="AB103" s="584"/>
    </row>
    <row r="104" spans="1:28" ht="15.75" customHeight="1">
      <c r="A104" s="771"/>
      <c r="B104" s="751"/>
      <c r="C104" s="752"/>
      <c r="D104" s="751"/>
      <c r="E104" s="753"/>
      <c r="F104" s="750"/>
      <c r="G104" s="166">
        <v>2016</v>
      </c>
      <c r="H104" s="166"/>
      <c r="I104" s="166"/>
      <c r="J104" s="168"/>
      <c r="K104" s="166"/>
      <c r="L104" s="166"/>
      <c r="M104" s="166"/>
      <c r="N104" s="166"/>
      <c r="O104" s="166"/>
      <c r="P104" s="166"/>
      <c r="Q104" s="166"/>
      <c r="R104" s="166"/>
      <c r="S104" s="166"/>
      <c r="T104" s="166"/>
      <c r="U104" s="166"/>
      <c r="V104" s="357"/>
      <c r="W104" s="761"/>
      <c r="X104" s="761"/>
      <c r="Y104" s="749"/>
      <c r="Z104" s="166"/>
      <c r="AA104" s="166"/>
      <c r="AB104" s="584"/>
    </row>
    <row r="105" spans="1:28" ht="15.75" customHeight="1">
      <c r="A105" s="771"/>
      <c r="B105" s="751"/>
      <c r="C105" s="752"/>
      <c r="D105" s="751"/>
      <c r="E105" s="753"/>
      <c r="F105" s="750"/>
      <c r="G105" s="166">
        <v>2023</v>
      </c>
      <c r="H105" s="166"/>
      <c r="I105" s="166"/>
      <c r="J105" s="168"/>
      <c r="K105" s="166"/>
      <c r="L105" s="166"/>
      <c r="M105" s="166"/>
      <c r="N105" s="166"/>
      <c r="O105" s="166"/>
      <c r="P105" s="166"/>
      <c r="Q105" s="166"/>
      <c r="R105" s="166"/>
      <c r="S105" s="166"/>
      <c r="T105" s="166"/>
      <c r="U105" s="166"/>
      <c r="V105" s="357"/>
      <c r="W105" s="761"/>
      <c r="X105" s="761"/>
      <c r="Y105" s="749"/>
      <c r="Z105" s="166"/>
      <c r="AA105" s="166"/>
      <c r="AB105" s="584"/>
    </row>
    <row r="106" spans="1:28" ht="15.75" customHeight="1">
      <c r="A106" s="771"/>
      <c r="B106" s="751">
        <v>12</v>
      </c>
      <c r="C106" s="752" t="s">
        <v>507</v>
      </c>
      <c r="D106" s="751" t="s">
        <v>390</v>
      </c>
      <c r="E106" s="753" t="s">
        <v>385</v>
      </c>
      <c r="F106" s="750" t="s">
        <v>389</v>
      </c>
      <c r="G106" s="166">
        <v>2015</v>
      </c>
      <c r="H106" s="166"/>
      <c r="I106" s="166"/>
      <c r="J106" s="168"/>
      <c r="K106" s="166"/>
      <c r="L106" s="166"/>
      <c r="M106" s="166"/>
      <c r="N106" s="166"/>
      <c r="O106" s="166"/>
      <c r="P106" s="166"/>
      <c r="Q106" s="166"/>
      <c r="R106" s="166"/>
      <c r="S106" s="166"/>
      <c r="T106" s="166"/>
      <c r="U106" s="166"/>
      <c r="V106" s="357"/>
      <c r="W106" s="761" t="s">
        <v>384</v>
      </c>
      <c r="X106" s="761" t="s">
        <v>384</v>
      </c>
      <c r="Y106" s="749">
        <v>300</v>
      </c>
      <c r="Z106" s="166"/>
      <c r="AA106" s="166"/>
      <c r="AB106" s="584"/>
    </row>
    <row r="107" spans="1:28" ht="15.75" customHeight="1">
      <c r="A107" s="771"/>
      <c r="B107" s="751"/>
      <c r="C107" s="752"/>
      <c r="D107" s="751"/>
      <c r="E107" s="753"/>
      <c r="F107" s="750"/>
      <c r="G107" s="166">
        <v>2016</v>
      </c>
      <c r="H107" s="166"/>
      <c r="I107" s="166"/>
      <c r="J107" s="167"/>
      <c r="K107" s="166"/>
      <c r="L107" s="166"/>
      <c r="M107" s="166"/>
      <c r="N107" s="166"/>
      <c r="O107" s="166"/>
      <c r="P107" s="166"/>
      <c r="Q107" s="166"/>
      <c r="R107" s="166"/>
      <c r="S107" s="166"/>
      <c r="T107" s="166"/>
      <c r="U107" s="166"/>
      <c r="V107" s="357"/>
      <c r="W107" s="761"/>
      <c r="X107" s="761"/>
      <c r="Y107" s="749"/>
      <c r="Z107" s="166"/>
      <c r="AA107" s="166"/>
      <c r="AB107" s="584"/>
    </row>
    <row r="108" spans="1:28" ht="15.75" customHeight="1">
      <c r="A108" s="771"/>
      <c r="B108" s="751"/>
      <c r="C108" s="752"/>
      <c r="D108" s="751"/>
      <c r="E108" s="753"/>
      <c r="F108" s="750"/>
      <c r="G108" s="166">
        <v>2023</v>
      </c>
      <c r="H108" s="166"/>
      <c r="I108" s="166"/>
      <c r="J108" s="168"/>
      <c r="K108" s="166"/>
      <c r="L108" s="166"/>
      <c r="M108" s="166"/>
      <c r="N108" s="166"/>
      <c r="O108" s="166"/>
      <c r="P108" s="166"/>
      <c r="Q108" s="166"/>
      <c r="R108" s="166"/>
      <c r="S108" s="166"/>
      <c r="T108" s="166"/>
      <c r="U108" s="166"/>
      <c r="V108" s="357"/>
      <c r="W108" s="761"/>
      <c r="X108" s="761"/>
      <c r="Y108" s="749"/>
      <c r="Z108" s="166"/>
      <c r="AA108" s="166"/>
      <c r="AB108" s="584"/>
    </row>
    <row r="109" spans="1:28" ht="15.75" customHeight="1">
      <c r="A109" s="771"/>
      <c r="B109" s="751"/>
      <c r="C109" s="752"/>
      <c r="D109" s="751"/>
      <c r="E109" s="753"/>
      <c r="F109" s="750" t="s">
        <v>388</v>
      </c>
      <c r="G109" s="166">
        <v>2015</v>
      </c>
      <c r="H109" s="166"/>
      <c r="I109" s="166"/>
      <c r="J109" s="168"/>
      <c r="K109" s="166"/>
      <c r="L109" s="166"/>
      <c r="M109" s="166"/>
      <c r="N109" s="166"/>
      <c r="O109" s="166"/>
      <c r="P109" s="166"/>
      <c r="Q109" s="166"/>
      <c r="R109" s="166"/>
      <c r="S109" s="166"/>
      <c r="T109" s="166"/>
      <c r="U109" s="166"/>
      <c r="V109" s="357"/>
      <c r="W109" s="761"/>
      <c r="X109" s="761"/>
      <c r="Y109" s="749"/>
      <c r="Z109" s="166"/>
      <c r="AA109" s="166"/>
      <c r="AB109" s="584"/>
    </row>
    <row r="110" spans="1:28" ht="15.75" customHeight="1">
      <c r="A110" s="771"/>
      <c r="B110" s="751"/>
      <c r="C110" s="752"/>
      <c r="D110" s="751"/>
      <c r="E110" s="753"/>
      <c r="F110" s="750"/>
      <c r="G110" s="166">
        <v>2016</v>
      </c>
      <c r="H110" s="166"/>
      <c r="I110" s="166"/>
      <c r="J110" s="168"/>
      <c r="K110" s="166"/>
      <c r="L110" s="166"/>
      <c r="M110" s="166"/>
      <c r="N110" s="166"/>
      <c r="O110" s="166"/>
      <c r="P110" s="166"/>
      <c r="Q110" s="166"/>
      <c r="R110" s="166"/>
      <c r="S110" s="166"/>
      <c r="T110" s="166"/>
      <c r="U110" s="166"/>
      <c r="V110" s="357"/>
      <c r="W110" s="761"/>
      <c r="X110" s="761"/>
      <c r="Y110" s="749"/>
      <c r="Z110" s="166"/>
      <c r="AA110" s="166"/>
      <c r="AB110" s="584"/>
    </row>
    <row r="111" spans="1:28" ht="15.75" customHeight="1">
      <c r="A111" s="771"/>
      <c r="B111" s="751"/>
      <c r="C111" s="752"/>
      <c r="D111" s="751"/>
      <c r="E111" s="753"/>
      <c r="F111" s="750"/>
      <c r="G111" s="166">
        <v>2023</v>
      </c>
      <c r="H111" s="166"/>
      <c r="I111" s="166"/>
      <c r="J111" s="168"/>
      <c r="K111" s="166"/>
      <c r="L111" s="166"/>
      <c r="M111" s="166"/>
      <c r="N111" s="166"/>
      <c r="O111" s="166"/>
      <c r="P111" s="166"/>
      <c r="Q111" s="166"/>
      <c r="R111" s="166"/>
      <c r="S111" s="166"/>
      <c r="T111" s="166"/>
      <c r="U111" s="166"/>
      <c r="V111" s="357"/>
      <c r="W111" s="761"/>
      <c r="X111" s="761"/>
      <c r="Y111" s="749"/>
      <c r="Z111" s="166"/>
      <c r="AA111" s="166"/>
      <c r="AB111" s="584"/>
    </row>
    <row r="112" spans="1:28" ht="15.75" customHeight="1">
      <c r="A112" s="771"/>
      <c r="B112" s="751">
        <v>13</v>
      </c>
      <c r="C112" s="752" t="s">
        <v>500</v>
      </c>
      <c r="D112" s="751" t="s">
        <v>390</v>
      </c>
      <c r="E112" s="753" t="s">
        <v>385</v>
      </c>
      <c r="F112" s="750" t="s">
        <v>389</v>
      </c>
      <c r="G112" s="166">
        <v>2015</v>
      </c>
      <c r="H112" s="166"/>
      <c r="I112" s="166"/>
      <c r="J112" s="168"/>
      <c r="K112" s="166"/>
      <c r="L112" s="166"/>
      <c r="M112" s="166"/>
      <c r="N112" s="166"/>
      <c r="O112" s="166"/>
      <c r="P112" s="166"/>
      <c r="Q112" s="166"/>
      <c r="R112" s="166"/>
      <c r="S112" s="166"/>
      <c r="T112" s="166"/>
      <c r="U112" s="166"/>
      <c r="V112" s="357"/>
      <c r="W112" s="761" t="s">
        <v>384</v>
      </c>
      <c r="X112" s="761" t="s">
        <v>384</v>
      </c>
      <c r="Y112" s="749">
        <v>50</v>
      </c>
      <c r="Z112" s="166"/>
      <c r="AA112" s="166"/>
      <c r="AB112" s="584"/>
    </row>
    <row r="113" spans="1:28" ht="15.75" customHeight="1">
      <c r="A113" s="771"/>
      <c r="B113" s="751"/>
      <c r="C113" s="752"/>
      <c r="D113" s="751"/>
      <c r="E113" s="753"/>
      <c r="F113" s="750"/>
      <c r="G113" s="166">
        <v>2016</v>
      </c>
      <c r="H113" s="166"/>
      <c r="I113" s="166"/>
      <c r="J113" s="167"/>
      <c r="K113" s="166"/>
      <c r="L113" s="166"/>
      <c r="M113" s="166"/>
      <c r="N113" s="166"/>
      <c r="O113" s="166"/>
      <c r="P113" s="166"/>
      <c r="Q113" s="166"/>
      <c r="R113" s="166"/>
      <c r="S113" s="166"/>
      <c r="T113" s="166"/>
      <c r="U113" s="166"/>
      <c r="V113" s="357"/>
      <c r="W113" s="761"/>
      <c r="X113" s="761"/>
      <c r="Y113" s="749"/>
      <c r="Z113" s="166"/>
      <c r="AA113" s="166"/>
      <c r="AB113" s="584"/>
    </row>
    <row r="114" spans="1:28" ht="15.75" customHeight="1">
      <c r="A114" s="771"/>
      <c r="B114" s="751"/>
      <c r="C114" s="752"/>
      <c r="D114" s="751"/>
      <c r="E114" s="753"/>
      <c r="F114" s="750"/>
      <c r="G114" s="166">
        <v>2023</v>
      </c>
      <c r="H114" s="166"/>
      <c r="I114" s="166"/>
      <c r="J114" s="168"/>
      <c r="K114" s="166"/>
      <c r="L114" s="166"/>
      <c r="M114" s="166"/>
      <c r="N114" s="166"/>
      <c r="O114" s="166"/>
      <c r="P114" s="166"/>
      <c r="Q114" s="166"/>
      <c r="R114" s="166"/>
      <c r="S114" s="166"/>
      <c r="T114" s="166"/>
      <c r="U114" s="166"/>
      <c r="V114" s="357"/>
      <c r="W114" s="761"/>
      <c r="X114" s="761"/>
      <c r="Y114" s="749"/>
      <c r="Z114" s="166"/>
      <c r="AA114" s="166"/>
      <c r="AB114" s="584"/>
    </row>
    <row r="115" spans="1:28" ht="15.75" customHeight="1">
      <c r="A115" s="771"/>
      <c r="B115" s="751"/>
      <c r="C115" s="752"/>
      <c r="D115" s="751"/>
      <c r="E115" s="753"/>
      <c r="F115" s="750" t="s">
        <v>388</v>
      </c>
      <c r="G115" s="166">
        <v>2015</v>
      </c>
      <c r="H115" s="166"/>
      <c r="I115" s="166"/>
      <c r="J115" s="168"/>
      <c r="K115" s="166"/>
      <c r="L115" s="166"/>
      <c r="M115" s="166"/>
      <c r="N115" s="166"/>
      <c r="O115" s="166"/>
      <c r="P115" s="166"/>
      <c r="Q115" s="166"/>
      <c r="R115" s="166"/>
      <c r="S115" s="166"/>
      <c r="T115" s="166"/>
      <c r="U115" s="166"/>
      <c r="V115" s="357"/>
      <c r="W115" s="761"/>
      <c r="X115" s="761"/>
      <c r="Y115" s="749"/>
      <c r="Z115" s="166"/>
      <c r="AA115" s="166"/>
      <c r="AB115" s="584"/>
    </row>
    <row r="116" spans="1:28" ht="15.75" customHeight="1">
      <c r="A116" s="771"/>
      <c r="B116" s="751"/>
      <c r="C116" s="752"/>
      <c r="D116" s="751"/>
      <c r="E116" s="753"/>
      <c r="F116" s="750"/>
      <c r="G116" s="166">
        <v>2016</v>
      </c>
      <c r="H116" s="166"/>
      <c r="I116" s="166"/>
      <c r="J116" s="168"/>
      <c r="K116" s="166"/>
      <c r="L116" s="166"/>
      <c r="M116" s="166"/>
      <c r="N116" s="166"/>
      <c r="O116" s="166"/>
      <c r="P116" s="166"/>
      <c r="Q116" s="166"/>
      <c r="R116" s="166"/>
      <c r="S116" s="166"/>
      <c r="T116" s="166"/>
      <c r="U116" s="166"/>
      <c r="V116" s="357"/>
      <c r="W116" s="761"/>
      <c r="X116" s="761"/>
      <c r="Y116" s="749"/>
      <c r="Z116" s="166"/>
      <c r="AA116" s="166"/>
      <c r="AB116" s="584"/>
    </row>
    <row r="117" spans="1:28" ht="15.75" customHeight="1">
      <c r="A117" s="771"/>
      <c r="B117" s="751"/>
      <c r="C117" s="752"/>
      <c r="D117" s="751"/>
      <c r="E117" s="753"/>
      <c r="F117" s="750"/>
      <c r="G117" s="166">
        <v>2023</v>
      </c>
      <c r="H117" s="166"/>
      <c r="I117" s="166"/>
      <c r="J117" s="168"/>
      <c r="K117" s="166"/>
      <c r="L117" s="166"/>
      <c r="M117" s="166"/>
      <c r="N117" s="166"/>
      <c r="O117" s="166"/>
      <c r="P117" s="166"/>
      <c r="Q117" s="166"/>
      <c r="R117" s="166"/>
      <c r="S117" s="166"/>
      <c r="T117" s="166"/>
      <c r="U117" s="166"/>
      <c r="V117" s="357"/>
      <c r="W117" s="761"/>
      <c r="X117" s="761"/>
      <c r="Y117" s="749"/>
      <c r="Z117" s="166"/>
      <c r="AA117" s="166"/>
      <c r="AB117" s="584"/>
    </row>
    <row r="118" spans="1:28" ht="15.75" customHeight="1">
      <c r="A118" s="771"/>
      <c r="B118" s="751">
        <v>14</v>
      </c>
      <c r="C118" s="752" t="s">
        <v>499</v>
      </c>
      <c r="D118" s="751" t="s">
        <v>444</v>
      </c>
      <c r="E118" s="753" t="s">
        <v>385</v>
      </c>
      <c r="F118" s="750" t="s">
        <v>389</v>
      </c>
      <c r="G118" s="166">
        <v>2015</v>
      </c>
      <c r="H118" s="166"/>
      <c r="I118" s="166"/>
      <c r="J118" s="168"/>
      <c r="K118" s="166"/>
      <c r="L118" s="166"/>
      <c r="M118" s="166"/>
      <c r="N118" s="166"/>
      <c r="O118" s="166"/>
      <c r="P118" s="166"/>
      <c r="Q118" s="166"/>
      <c r="R118" s="166"/>
      <c r="S118" s="166"/>
      <c r="T118" s="166"/>
      <c r="U118" s="166"/>
      <c r="V118" s="357"/>
      <c r="W118" s="761" t="s">
        <v>384</v>
      </c>
      <c r="X118" s="761" t="s">
        <v>384</v>
      </c>
      <c r="Y118" s="749">
        <v>166</v>
      </c>
      <c r="Z118" s="166"/>
      <c r="AA118" s="166"/>
      <c r="AB118" s="584"/>
    </row>
    <row r="119" spans="1:28" ht="15.75" customHeight="1">
      <c r="A119" s="771"/>
      <c r="B119" s="751"/>
      <c r="C119" s="752"/>
      <c r="D119" s="751"/>
      <c r="E119" s="753"/>
      <c r="F119" s="750"/>
      <c r="G119" s="166">
        <v>2016</v>
      </c>
      <c r="H119" s="166"/>
      <c r="I119" s="166"/>
      <c r="J119" s="167"/>
      <c r="K119" s="166"/>
      <c r="L119" s="166"/>
      <c r="M119" s="166"/>
      <c r="N119" s="166"/>
      <c r="O119" s="166"/>
      <c r="P119" s="166"/>
      <c r="Q119" s="166"/>
      <c r="R119" s="166"/>
      <c r="S119" s="166"/>
      <c r="T119" s="166"/>
      <c r="U119" s="166"/>
      <c r="V119" s="357"/>
      <c r="W119" s="761"/>
      <c r="X119" s="761"/>
      <c r="Y119" s="749"/>
      <c r="Z119" s="166"/>
      <c r="AA119" s="166"/>
      <c r="AB119" s="584"/>
    </row>
    <row r="120" spans="1:28" ht="15.75" customHeight="1">
      <c r="A120" s="771"/>
      <c r="B120" s="751"/>
      <c r="C120" s="752"/>
      <c r="D120" s="751"/>
      <c r="E120" s="753"/>
      <c r="F120" s="750"/>
      <c r="G120" s="166">
        <v>2023</v>
      </c>
      <c r="H120" s="166"/>
      <c r="I120" s="166"/>
      <c r="J120" s="168"/>
      <c r="K120" s="166"/>
      <c r="L120" s="166"/>
      <c r="M120" s="166"/>
      <c r="N120" s="166"/>
      <c r="O120" s="166"/>
      <c r="P120" s="166"/>
      <c r="Q120" s="166"/>
      <c r="R120" s="166"/>
      <c r="S120" s="166"/>
      <c r="T120" s="166"/>
      <c r="U120" s="166"/>
      <c r="V120" s="357"/>
      <c r="W120" s="761"/>
      <c r="X120" s="761"/>
      <c r="Y120" s="749"/>
      <c r="Z120" s="166"/>
      <c r="AA120" s="166"/>
      <c r="AB120" s="584"/>
    </row>
    <row r="121" spans="1:28" ht="15.75" customHeight="1">
      <c r="A121" s="771"/>
      <c r="B121" s="751"/>
      <c r="C121" s="752"/>
      <c r="D121" s="751"/>
      <c r="E121" s="753"/>
      <c r="F121" s="750" t="s">
        <v>388</v>
      </c>
      <c r="G121" s="166">
        <v>2015</v>
      </c>
      <c r="H121" s="166"/>
      <c r="I121" s="166"/>
      <c r="J121" s="168"/>
      <c r="K121" s="166"/>
      <c r="L121" s="166"/>
      <c r="M121" s="166"/>
      <c r="N121" s="166"/>
      <c r="O121" s="166"/>
      <c r="P121" s="166"/>
      <c r="Q121" s="166"/>
      <c r="R121" s="166"/>
      <c r="S121" s="166"/>
      <c r="T121" s="166"/>
      <c r="U121" s="166"/>
      <c r="V121" s="357"/>
      <c r="W121" s="761"/>
      <c r="X121" s="761"/>
      <c r="Y121" s="749"/>
      <c r="Z121" s="166"/>
      <c r="AA121" s="166"/>
      <c r="AB121" s="584"/>
    </row>
    <row r="122" spans="1:28" ht="15.75" customHeight="1">
      <c r="A122" s="771"/>
      <c r="B122" s="751"/>
      <c r="C122" s="752"/>
      <c r="D122" s="751"/>
      <c r="E122" s="753"/>
      <c r="F122" s="750"/>
      <c r="G122" s="166">
        <v>2016</v>
      </c>
      <c r="H122" s="166"/>
      <c r="I122" s="166"/>
      <c r="J122" s="168"/>
      <c r="K122" s="166"/>
      <c r="L122" s="166"/>
      <c r="M122" s="166"/>
      <c r="N122" s="166"/>
      <c r="O122" s="166"/>
      <c r="P122" s="166"/>
      <c r="Q122" s="166"/>
      <c r="R122" s="166"/>
      <c r="S122" s="166"/>
      <c r="T122" s="166"/>
      <c r="U122" s="166"/>
      <c r="V122" s="357"/>
      <c r="W122" s="761"/>
      <c r="X122" s="761"/>
      <c r="Y122" s="749"/>
      <c r="Z122" s="166"/>
      <c r="AA122" s="166"/>
      <c r="AB122" s="584"/>
    </row>
    <row r="123" spans="1:28" ht="15.75" customHeight="1">
      <c r="A123" s="771"/>
      <c r="B123" s="751"/>
      <c r="C123" s="752"/>
      <c r="D123" s="751"/>
      <c r="E123" s="753"/>
      <c r="F123" s="750"/>
      <c r="G123" s="166">
        <v>2023</v>
      </c>
      <c r="H123" s="166"/>
      <c r="I123" s="166"/>
      <c r="J123" s="168"/>
      <c r="K123" s="166"/>
      <c r="L123" s="166"/>
      <c r="M123" s="166"/>
      <c r="N123" s="166"/>
      <c r="O123" s="166"/>
      <c r="P123" s="166"/>
      <c r="Q123" s="166"/>
      <c r="R123" s="166"/>
      <c r="S123" s="166"/>
      <c r="T123" s="166"/>
      <c r="U123" s="166"/>
      <c r="V123" s="357"/>
      <c r="W123" s="761"/>
      <c r="X123" s="761"/>
      <c r="Y123" s="749"/>
      <c r="Z123" s="166"/>
      <c r="AA123" s="166"/>
      <c r="AB123" s="584"/>
    </row>
    <row r="124" spans="1:28" ht="15.75" customHeight="1">
      <c r="A124" s="771"/>
      <c r="B124" s="751">
        <v>15</v>
      </c>
      <c r="C124" s="752" t="s">
        <v>508</v>
      </c>
      <c r="D124" s="751" t="s">
        <v>390</v>
      </c>
      <c r="E124" s="753" t="s">
        <v>385</v>
      </c>
      <c r="F124" s="750" t="s">
        <v>389</v>
      </c>
      <c r="G124" s="166">
        <v>2015</v>
      </c>
      <c r="H124" s="166"/>
      <c r="I124" s="166"/>
      <c r="J124" s="168"/>
      <c r="K124" s="166"/>
      <c r="L124" s="166"/>
      <c r="M124" s="166"/>
      <c r="N124" s="166"/>
      <c r="O124" s="166"/>
      <c r="P124" s="166"/>
      <c r="Q124" s="166"/>
      <c r="R124" s="166"/>
      <c r="S124" s="166"/>
      <c r="T124" s="166"/>
      <c r="U124" s="166"/>
      <c r="V124" s="357"/>
      <c r="W124" s="761" t="s">
        <v>384</v>
      </c>
      <c r="X124" s="761" t="s">
        <v>384</v>
      </c>
      <c r="Y124" s="749">
        <v>34</v>
      </c>
      <c r="Z124" s="166"/>
      <c r="AA124" s="166"/>
      <c r="AB124" s="584"/>
    </row>
    <row r="125" spans="1:28" ht="15.75" customHeight="1">
      <c r="A125" s="771"/>
      <c r="B125" s="751"/>
      <c r="C125" s="752"/>
      <c r="D125" s="751"/>
      <c r="E125" s="753"/>
      <c r="F125" s="750"/>
      <c r="G125" s="166">
        <v>2016</v>
      </c>
      <c r="H125" s="166"/>
      <c r="I125" s="166"/>
      <c r="J125" s="167"/>
      <c r="K125" s="166"/>
      <c r="L125" s="166"/>
      <c r="M125" s="166"/>
      <c r="N125" s="166"/>
      <c r="O125" s="166"/>
      <c r="P125" s="166"/>
      <c r="Q125" s="166"/>
      <c r="R125" s="166"/>
      <c r="S125" s="166"/>
      <c r="T125" s="166"/>
      <c r="U125" s="166"/>
      <c r="V125" s="357"/>
      <c r="W125" s="761"/>
      <c r="X125" s="761"/>
      <c r="Y125" s="749"/>
      <c r="Z125" s="166"/>
      <c r="AA125" s="166"/>
      <c r="AB125" s="584"/>
    </row>
    <row r="126" spans="1:28" ht="15.75" customHeight="1">
      <c r="A126" s="771"/>
      <c r="B126" s="751"/>
      <c r="C126" s="752"/>
      <c r="D126" s="751"/>
      <c r="E126" s="753"/>
      <c r="F126" s="750"/>
      <c r="G126" s="166">
        <v>2023</v>
      </c>
      <c r="H126" s="166"/>
      <c r="I126" s="166"/>
      <c r="J126" s="168"/>
      <c r="K126" s="166"/>
      <c r="L126" s="166"/>
      <c r="M126" s="166"/>
      <c r="N126" s="166"/>
      <c r="O126" s="166"/>
      <c r="P126" s="166"/>
      <c r="Q126" s="166"/>
      <c r="R126" s="166"/>
      <c r="S126" s="166"/>
      <c r="T126" s="166"/>
      <c r="U126" s="166"/>
      <c r="V126" s="357"/>
      <c r="W126" s="761"/>
      <c r="X126" s="761"/>
      <c r="Y126" s="749"/>
      <c r="Z126" s="166"/>
      <c r="AA126" s="166"/>
      <c r="AB126" s="584"/>
    </row>
    <row r="127" spans="1:28" ht="15.75" customHeight="1">
      <c r="A127" s="771"/>
      <c r="B127" s="751"/>
      <c r="C127" s="752"/>
      <c r="D127" s="751"/>
      <c r="E127" s="753"/>
      <c r="F127" s="750" t="s">
        <v>388</v>
      </c>
      <c r="G127" s="166">
        <v>2015</v>
      </c>
      <c r="H127" s="166"/>
      <c r="I127" s="166"/>
      <c r="J127" s="168"/>
      <c r="K127" s="166"/>
      <c r="L127" s="166"/>
      <c r="M127" s="166"/>
      <c r="N127" s="166"/>
      <c r="O127" s="166"/>
      <c r="P127" s="166"/>
      <c r="Q127" s="166"/>
      <c r="R127" s="166"/>
      <c r="S127" s="166"/>
      <c r="T127" s="166"/>
      <c r="U127" s="166"/>
      <c r="V127" s="357"/>
      <c r="W127" s="761"/>
      <c r="X127" s="761"/>
      <c r="Y127" s="749"/>
      <c r="Z127" s="166"/>
      <c r="AA127" s="166"/>
      <c r="AB127" s="584"/>
    </row>
    <row r="128" spans="1:28" ht="15.75" customHeight="1">
      <c r="A128" s="771"/>
      <c r="B128" s="751"/>
      <c r="C128" s="752"/>
      <c r="D128" s="751"/>
      <c r="E128" s="753"/>
      <c r="F128" s="750"/>
      <c r="G128" s="166">
        <v>2016</v>
      </c>
      <c r="H128" s="166"/>
      <c r="I128" s="166"/>
      <c r="J128" s="168"/>
      <c r="K128" s="166"/>
      <c r="L128" s="166"/>
      <c r="M128" s="166"/>
      <c r="N128" s="166"/>
      <c r="O128" s="166"/>
      <c r="P128" s="166"/>
      <c r="Q128" s="166"/>
      <c r="R128" s="166"/>
      <c r="S128" s="166"/>
      <c r="T128" s="166"/>
      <c r="U128" s="166"/>
      <c r="V128" s="357"/>
      <c r="W128" s="761"/>
      <c r="X128" s="761"/>
      <c r="Y128" s="749"/>
      <c r="Z128" s="166"/>
      <c r="AA128" s="166"/>
      <c r="AB128" s="584"/>
    </row>
    <row r="129" spans="1:28" ht="15.75" customHeight="1">
      <c r="A129" s="771"/>
      <c r="B129" s="751"/>
      <c r="C129" s="752"/>
      <c r="D129" s="751"/>
      <c r="E129" s="753"/>
      <c r="F129" s="750"/>
      <c r="G129" s="166">
        <v>2023</v>
      </c>
      <c r="H129" s="166"/>
      <c r="I129" s="166"/>
      <c r="J129" s="168"/>
      <c r="K129" s="166"/>
      <c r="L129" s="166"/>
      <c r="M129" s="166"/>
      <c r="N129" s="166"/>
      <c r="O129" s="166"/>
      <c r="P129" s="166"/>
      <c r="Q129" s="166"/>
      <c r="R129" s="166"/>
      <c r="S129" s="166"/>
      <c r="T129" s="166"/>
      <c r="U129" s="166"/>
      <c r="V129" s="357"/>
      <c r="W129" s="761"/>
      <c r="X129" s="761"/>
      <c r="Y129" s="749"/>
      <c r="Z129" s="166"/>
      <c r="AA129" s="166"/>
      <c r="AB129" s="584"/>
    </row>
    <row r="130" spans="1:28" ht="15.75" customHeight="1">
      <c r="A130" s="771"/>
      <c r="B130" s="751">
        <v>16</v>
      </c>
      <c r="C130" s="752" t="s">
        <v>509</v>
      </c>
      <c r="D130" s="751" t="s">
        <v>390</v>
      </c>
      <c r="E130" s="753" t="s">
        <v>385</v>
      </c>
      <c r="F130" s="750" t="s">
        <v>389</v>
      </c>
      <c r="G130" s="166">
        <v>2015</v>
      </c>
      <c r="H130" s="166"/>
      <c r="I130" s="166"/>
      <c r="J130" s="168"/>
      <c r="K130" s="166"/>
      <c r="L130" s="166"/>
      <c r="M130" s="166"/>
      <c r="N130" s="166"/>
      <c r="O130" s="166"/>
      <c r="P130" s="166"/>
      <c r="Q130" s="166"/>
      <c r="R130" s="166"/>
      <c r="S130" s="166"/>
      <c r="T130" s="166"/>
      <c r="U130" s="166"/>
      <c r="V130" s="357"/>
      <c r="W130" s="761" t="s">
        <v>384</v>
      </c>
      <c r="X130" s="761" t="s">
        <v>384</v>
      </c>
      <c r="Y130" s="749">
        <v>7</v>
      </c>
      <c r="Z130" s="166"/>
      <c r="AA130" s="166"/>
      <c r="AB130" s="584"/>
    </row>
    <row r="131" spans="1:28" ht="15.75" customHeight="1">
      <c r="A131" s="771"/>
      <c r="B131" s="751"/>
      <c r="C131" s="752"/>
      <c r="D131" s="751"/>
      <c r="E131" s="753"/>
      <c r="F131" s="750"/>
      <c r="G131" s="166">
        <v>2016</v>
      </c>
      <c r="H131" s="166"/>
      <c r="I131" s="166"/>
      <c r="J131" s="167"/>
      <c r="K131" s="166"/>
      <c r="L131" s="166"/>
      <c r="M131" s="166"/>
      <c r="N131" s="166"/>
      <c r="O131" s="166"/>
      <c r="P131" s="166"/>
      <c r="Q131" s="166"/>
      <c r="R131" s="166"/>
      <c r="S131" s="166"/>
      <c r="T131" s="166"/>
      <c r="U131" s="166"/>
      <c r="V131" s="357"/>
      <c r="W131" s="761"/>
      <c r="X131" s="761"/>
      <c r="Y131" s="749"/>
      <c r="Z131" s="166"/>
      <c r="AA131" s="166"/>
      <c r="AB131" s="584"/>
    </row>
    <row r="132" spans="1:28" ht="15.75" customHeight="1">
      <c r="A132" s="771"/>
      <c r="B132" s="751"/>
      <c r="C132" s="752"/>
      <c r="D132" s="751"/>
      <c r="E132" s="753"/>
      <c r="F132" s="750"/>
      <c r="G132" s="166">
        <v>2023</v>
      </c>
      <c r="H132" s="166"/>
      <c r="I132" s="166"/>
      <c r="J132" s="168"/>
      <c r="K132" s="166"/>
      <c r="L132" s="166"/>
      <c r="M132" s="166"/>
      <c r="N132" s="166"/>
      <c r="O132" s="166"/>
      <c r="P132" s="166"/>
      <c r="Q132" s="166"/>
      <c r="R132" s="166"/>
      <c r="S132" s="166"/>
      <c r="T132" s="166"/>
      <c r="U132" s="166"/>
      <c r="V132" s="357"/>
      <c r="W132" s="761"/>
      <c r="X132" s="761"/>
      <c r="Y132" s="749"/>
      <c r="Z132" s="166"/>
      <c r="AA132" s="166"/>
      <c r="AB132" s="584"/>
    </row>
    <row r="133" spans="1:28" ht="15.75" customHeight="1">
      <c r="A133" s="771"/>
      <c r="B133" s="751"/>
      <c r="C133" s="752"/>
      <c r="D133" s="751"/>
      <c r="E133" s="753"/>
      <c r="F133" s="750" t="s">
        <v>388</v>
      </c>
      <c r="G133" s="166">
        <v>2015</v>
      </c>
      <c r="H133" s="166"/>
      <c r="I133" s="166"/>
      <c r="J133" s="168"/>
      <c r="K133" s="166"/>
      <c r="L133" s="166"/>
      <c r="M133" s="166"/>
      <c r="N133" s="166"/>
      <c r="O133" s="166"/>
      <c r="P133" s="166"/>
      <c r="Q133" s="166"/>
      <c r="R133" s="166"/>
      <c r="S133" s="166"/>
      <c r="T133" s="166"/>
      <c r="U133" s="166"/>
      <c r="V133" s="357"/>
      <c r="W133" s="761"/>
      <c r="X133" s="761"/>
      <c r="Y133" s="749"/>
      <c r="Z133" s="166"/>
      <c r="AA133" s="166"/>
      <c r="AB133" s="584"/>
    </row>
    <row r="134" spans="1:28" ht="15.75" customHeight="1">
      <c r="A134" s="771"/>
      <c r="B134" s="751"/>
      <c r="C134" s="752"/>
      <c r="D134" s="751"/>
      <c r="E134" s="753"/>
      <c r="F134" s="750"/>
      <c r="G134" s="166">
        <v>2016</v>
      </c>
      <c r="H134" s="166"/>
      <c r="I134" s="166"/>
      <c r="J134" s="168"/>
      <c r="K134" s="166"/>
      <c r="L134" s="166"/>
      <c r="M134" s="166"/>
      <c r="N134" s="166"/>
      <c r="O134" s="166"/>
      <c r="P134" s="166"/>
      <c r="Q134" s="166"/>
      <c r="R134" s="166"/>
      <c r="S134" s="166"/>
      <c r="T134" s="166"/>
      <c r="U134" s="166"/>
      <c r="V134" s="357"/>
      <c r="W134" s="761"/>
      <c r="X134" s="761"/>
      <c r="Y134" s="749"/>
      <c r="Z134" s="166"/>
      <c r="AA134" s="166"/>
      <c r="AB134" s="584"/>
    </row>
    <row r="135" spans="1:28" ht="15.75" customHeight="1">
      <c r="A135" s="771"/>
      <c r="B135" s="751"/>
      <c r="C135" s="752"/>
      <c r="D135" s="751"/>
      <c r="E135" s="753"/>
      <c r="F135" s="750"/>
      <c r="G135" s="166">
        <v>2023</v>
      </c>
      <c r="H135" s="166"/>
      <c r="I135" s="166"/>
      <c r="J135" s="168"/>
      <c r="K135" s="166"/>
      <c r="L135" s="166"/>
      <c r="M135" s="166"/>
      <c r="N135" s="166"/>
      <c r="O135" s="166"/>
      <c r="P135" s="166"/>
      <c r="Q135" s="166"/>
      <c r="R135" s="166"/>
      <c r="S135" s="166"/>
      <c r="T135" s="166"/>
      <c r="U135" s="166"/>
      <c r="V135" s="357"/>
      <c r="W135" s="761"/>
      <c r="X135" s="761"/>
      <c r="Y135" s="749"/>
      <c r="Z135" s="166"/>
      <c r="AA135" s="166"/>
      <c r="AB135" s="584"/>
    </row>
    <row r="136" spans="1:28" ht="15.75" customHeight="1">
      <c r="A136" s="771"/>
      <c r="B136" s="751">
        <v>17</v>
      </c>
      <c r="C136" s="752" t="s">
        <v>508</v>
      </c>
      <c r="D136" s="751" t="s">
        <v>390</v>
      </c>
      <c r="E136" s="753" t="s">
        <v>385</v>
      </c>
      <c r="F136" s="750" t="s">
        <v>389</v>
      </c>
      <c r="G136" s="166">
        <v>2015</v>
      </c>
      <c r="H136" s="166"/>
      <c r="I136" s="166"/>
      <c r="J136" s="168"/>
      <c r="K136" s="166"/>
      <c r="L136" s="166"/>
      <c r="M136" s="166"/>
      <c r="N136" s="166"/>
      <c r="O136" s="166"/>
      <c r="P136" s="166"/>
      <c r="Q136" s="166"/>
      <c r="R136" s="166"/>
      <c r="S136" s="166"/>
      <c r="T136" s="166"/>
      <c r="U136" s="166"/>
      <c r="V136" s="357"/>
      <c r="W136" s="761" t="s">
        <v>384</v>
      </c>
      <c r="X136" s="761" t="s">
        <v>384</v>
      </c>
      <c r="Y136" s="749">
        <v>14</v>
      </c>
      <c r="Z136" s="166"/>
      <c r="AA136" s="166"/>
      <c r="AB136" s="584"/>
    </row>
    <row r="137" spans="1:28" ht="15.75" customHeight="1">
      <c r="A137" s="771"/>
      <c r="B137" s="751"/>
      <c r="C137" s="752"/>
      <c r="D137" s="751"/>
      <c r="E137" s="753"/>
      <c r="F137" s="750"/>
      <c r="G137" s="166">
        <v>2016</v>
      </c>
      <c r="H137" s="166"/>
      <c r="I137" s="166"/>
      <c r="J137" s="167"/>
      <c r="K137" s="166"/>
      <c r="L137" s="166"/>
      <c r="M137" s="166"/>
      <c r="N137" s="166"/>
      <c r="O137" s="166"/>
      <c r="P137" s="166"/>
      <c r="Q137" s="166"/>
      <c r="R137" s="166"/>
      <c r="S137" s="166"/>
      <c r="T137" s="166"/>
      <c r="U137" s="166"/>
      <c r="V137" s="357"/>
      <c r="W137" s="761"/>
      <c r="X137" s="761"/>
      <c r="Y137" s="749"/>
      <c r="Z137" s="166"/>
      <c r="AA137" s="166"/>
      <c r="AB137" s="584"/>
    </row>
    <row r="138" spans="1:28" ht="15.75" customHeight="1">
      <c r="A138" s="771"/>
      <c r="B138" s="751"/>
      <c r="C138" s="752"/>
      <c r="D138" s="751"/>
      <c r="E138" s="753"/>
      <c r="F138" s="750"/>
      <c r="G138" s="166">
        <v>2023</v>
      </c>
      <c r="H138" s="166"/>
      <c r="I138" s="166"/>
      <c r="J138" s="168"/>
      <c r="K138" s="166"/>
      <c r="L138" s="166"/>
      <c r="M138" s="166"/>
      <c r="N138" s="166"/>
      <c r="O138" s="166"/>
      <c r="P138" s="166"/>
      <c r="Q138" s="166"/>
      <c r="R138" s="166"/>
      <c r="S138" s="166"/>
      <c r="T138" s="166"/>
      <c r="U138" s="166"/>
      <c r="V138" s="357"/>
      <c r="W138" s="761"/>
      <c r="X138" s="761"/>
      <c r="Y138" s="749"/>
      <c r="Z138" s="166"/>
      <c r="AA138" s="166"/>
      <c r="AB138" s="584"/>
    </row>
    <row r="139" spans="1:28" ht="15.75" customHeight="1">
      <c r="A139" s="771"/>
      <c r="B139" s="751"/>
      <c r="C139" s="752"/>
      <c r="D139" s="751"/>
      <c r="E139" s="753"/>
      <c r="F139" s="750" t="s">
        <v>388</v>
      </c>
      <c r="G139" s="166">
        <v>2015</v>
      </c>
      <c r="H139" s="166"/>
      <c r="I139" s="166"/>
      <c r="J139" s="168"/>
      <c r="K139" s="166"/>
      <c r="L139" s="166"/>
      <c r="M139" s="166"/>
      <c r="N139" s="166"/>
      <c r="O139" s="166"/>
      <c r="P139" s="166"/>
      <c r="Q139" s="166"/>
      <c r="R139" s="166"/>
      <c r="S139" s="166"/>
      <c r="T139" s="166"/>
      <c r="U139" s="166"/>
      <c r="V139" s="357"/>
      <c r="W139" s="761"/>
      <c r="X139" s="761"/>
      <c r="Y139" s="749"/>
      <c r="Z139" s="166"/>
      <c r="AA139" s="166"/>
      <c r="AB139" s="584"/>
    </row>
    <row r="140" spans="1:28" ht="12" customHeight="1">
      <c r="A140" s="771"/>
      <c r="B140" s="751"/>
      <c r="C140" s="752"/>
      <c r="D140" s="751"/>
      <c r="E140" s="753"/>
      <c r="F140" s="750"/>
      <c r="G140" s="166">
        <v>2016</v>
      </c>
      <c r="H140" s="166"/>
      <c r="I140" s="166"/>
      <c r="J140" s="168"/>
      <c r="K140" s="166"/>
      <c r="L140" s="166"/>
      <c r="M140" s="166"/>
      <c r="N140" s="166"/>
      <c r="O140" s="166"/>
      <c r="P140" s="166"/>
      <c r="Q140" s="166"/>
      <c r="R140" s="166"/>
      <c r="S140" s="166"/>
      <c r="T140" s="166"/>
      <c r="U140" s="166"/>
      <c r="V140" s="357"/>
      <c r="W140" s="761"/>
      <c r="X140" s="761"/>
      <c r="Y140" s="749"/>
      <c r="Z140" s="166"/>
      <c r="AA140" s="166"/>
      <c r="AB140" s="584"/>
    </row>
    <row r="141" spans="1:28" ht="15.75" customHeight="1">
      <c r="A141" s="771"/>
      <c r="B141" s="751"/>
      <c r="C141" s="752"/>
      <c r="D141" s="751"/>
      <c r="E141" s="753"/>
      <c r="F141" s="750"/>
      <c r="G141" s="166">
        <v>2023</v>
      </c>
      <c r="H141" s="166"/>
      <c r="I141" s="166"/>
      <c r="J141" s="168"/>
      <c r="K141" s="166"/>
      <c r="L141" s="166"/>
      <c r="M141" s="166"/>
      <c r="N141" s="166"/>
      <c r="O141" s="166"/>
      <c r="P141" s="166"/>
      <c r="Q141" s="166"/>
      <c r="R141" s="166"/>
      <c r="S141" s="166"/>
      <c r="T141" s="166"/>
      <c r="U141" s="166"/>
      <c r="V141" s="357"/>
      <c r="W141" s="761"/>
      <c r="X141" s="761"/>
      <c r="Y141" s="749"/>
      <c r="Z141" s="166"/>
      <c r="AA141" s="166"/>
      <c r="AB141" s="584"/>
    </row>
    <row r="142" spans="1:28" ht="12" customHeight="1">
      <c r="A142" s="771"/>
      <c r="B142" s="764" t="s">
        <v>140</v>
      </c>
      <c r="C142" s="764"/>
      <c r="D142" s="764"/>
      <c r="E142" s="764"/>
      <c r="F142" s="764"/>
      <c r="G142" s="764"/>
      <c r="H142" s="764"/>
      <c r="I142" s="764"/>
      <c r="J142" s="764"/>
      <c r="K142" s="764"/>
      <c r="L142" s="764"/>
      <c r="M142" s="764"/>
      <c r="N142" s="764"/>
      <c r="O142" s="764"/>
      <c r="P142" s="764"/>
      <c r="Q142" s="764"/>
      <c r="R142" s="764"/>
      <c r="S142" s="764"/>
      <c r="T142" s="764"/>
      <c r="U142" s="764"/>
      <c r="V142" s="764"/>
      <c r="W142" s="764"/>
      <c r="X142" s="764"/>
      <c r="Y142" s="764"/>
      <c r="Z142" s="764"/>
      <c r="AA142" s="764"/>
      <c r="AB142" s="764"/>
    </row>
    <row r="143" spans="1:28" ht="24" customHeight="1">
      <c r="A143" s="771"/>
      <c r="B143" s="768" t="s">
        <v>1266</v>
      </c>
      <c r="C143" s="769"/>
      <c r="D143" s="769"/>
      <c r="E143" s="769"/>
      <c r="F143" s="769"/>
      <c r="G143" s="769"/>
      <c r="H143" s="769"/>
      <c r="I143" s="769"/>
      <c r="J143" s="769"/>
      <c r="K143" s="769"/>
      <c r="L143" s="769"/>
      <c r="M143" s="769"/>
      <c r="N143" s="769"/>
      <c r="O143" s="769"/>
      <c r="P143" s="769"/>
      <c r="Q143" s="769"/>
      <c r="R143" s="769"/>
      <c r="S143" s="769"/>
      <c r="T143" s="769"/>
      <c r="U143" s="769"/>
      <c r="V143" s="769"/>
      <c r="W143" s="769"/>
      <c r="X143" s="769"/>
      <c r="Y143" s="769"/>
      <c r="Z143" s="769"/>
      <c r="AA143" s="769"/>
      <c r="AB143" s="769"/>
    </row>
    <row r="144" spans="1:28" ht="11.25" customHeight="1">
      <c r="A144" s="772"/>
      <c r="B144" s="773" t="s">
        <v>1340</v>
      </c>
      <c r="C144" s="742"/>
      <c r="D144" s="742"/>
      <c r="E144" s="742"/>
      <c r="F144" s="742"/>
      <c r="G144" s="742"/>
      <c r="H144" s="742"/>
      <c r="I144" s="742"/>
      <c r="J144" s="742"/>
      <c r="K144" s="742"/>
      <c r="L144" s="742"/>
      <c r="M144" s="742"/>
      <c r="N144" s="742"/>
      <c r="O144" s="742"/>
      <c r="P144" s="742"/>
      <c r="Q144" s="742"/>
      <c r="R144" s="742"/>
      <c r="S144" s="742"/>
      <c r="T144" s="742"/>
      <c r="U144" s="742"/>
      <c r="V144" s="742"/>
      <c r="W144" s="742"/>
      <c r="X144" s="742"/>
      <c r="Y144" s="742"/>
      <c r="Z144" s="742"/>
      <c r="AA144" s="742"/>
      <c r="AB144" s="743"/>
    </row>
    <row r="145" spans="1:28" ht="11.25" customHeight="1">
      <c r="A145" s="578"/>
      <c r="B145" s="773" t="s">
        <v>1277</v>
      </c>
      <c r="C145" s="742"/>
      <c r="D145" s="742"/>
      <c r="E145" s="742"/>
      <c r="F145" s="742"/>
      <c r="G145" s="742"/>
      <c r="H145" s="742"/>
      <c r="I145" s="742"/>
      <c r="J145" s="742"/>
      <c r="K145" s="742"/>
      <c r="L145" s="742"/>
      <c r="M145" s="742"/>
      <c r="N145" s="742"/>
      <c r="O145" s="742"/>
      <c r="P145" s="742"/>
      <c r="Q145" s="742"/>
      <c r="R145" s="742"/>
      <c r="S145" s="742"/>
      <c r="T145" s="742"/>
      <c r="U145" s="742"/>
      <c r="V145" s="742"/>
      <c r="W145" s="742"/>
      <c r="X145" s="742"/>
      <c r="Y145" s="742"/>
      <c r="Z145" s="742"/>
      <c r="AA145" s="742"/>
      <c r="AB145" s="743"/>
    </row>
    <row r="146" spans="1:28" ht="31.5" customHeight="1">
      <c r="A146" s="758" t="s">
        <v>510</v>
      </c>
      <c r="B146" s="758"/>
      <c r="C146" s="758"/>
      <c r="D146" s="758"/>
      <c r="E146" s="758"/>
      <c r="F146" s="758"/>
      <c r="G146" s="758"/>
      <c r="H146" s="758"/>
      <c r="I146" s="758"/>
      <c r="J146" s="758"/>
      <c r="K146" s="758"/>
      <c r="L146" s="758"/>
      <c r="M146" s="758"/>
      <c r="N146" s="758"/>
      <c r="O146" s="758"/>
      <c r="P146" s="758"/>
      <c r="Q146" s="758"/>
      <c r="R146" s="758"/>
      <c r="S146" s="758"/>
      <c r="T146" s="758"/>
      <c r="U146" s="758"/>
      <c r="V146" s="758"/>
      <c r="W146" s="758"/>
      <c r="X146" s="758"/>
      <c r="Y146" s="758"/>
      <c r="Z146" s="758"/>
      <c r="AA146" s="758"/>
      <c r="AB146" s="758"/>
    </row>
    <row r="147" spans="1:28" ht="15.75" customHeight="1">
      <c r="A147" s="759" t="s">
        <v>681</v>
      </c>
      <c r="B147" s="751">
        <v>1</v>
      </c>
      <c r="C147" s="766" t="s">
        <v>490</v>
      </c>
      <c r="D147" s="751" t="s">
        <v>390</v>
      </c>
      <c r="E147" s="753" t="s">
        <v>385</v>
      </c>
      <c r="F147" s="750" t="s">
        <v>389</v>
      </c>
      <c r="G147" s="166">
        <v>2015</v>
      </c>
      <c r="H147" s="166"/>
      <c r="I147" s="166"/>
      <c r="J147" s="166"/>
      <c r="K147" s="166"/>
      <c r="L147" s="166"/>
      <c r="M147" s="166"/>
      <c r="N147" s="166"/>
      <c r="O147" s="166"/>
      <c r="P147" s="166"/>
      <c r="Q147" s="166"/>
      <c r="R147" s="166"/>
      <c r="S147" s="166"/>
      <c r="T147" s="166"/>
      <c r="U147" s="166"/>
      <c r="V147" s="422"/>
      <c r="W147" s="748" t="s">
        <v>384</v>
      </c>
      <c r="X147" s="748" t="s">
        <v>384</v>
      </c>
      <c r="Y147" s="763">
        <v>49</v>
      </c>
      <c r="Z147" s="166"/>
      <c r="AA147" s="166"/>
      <c r="AB147" s="584"/>
    </row>
    <row r="148" spans="1:28" ht="15.75" customHeight="1">
      <c r="A148" s="759"/>
      <c r="B148" s="751"/>
      <c r="C148" s="766"/>
      <c r="D148" s="751"/>
      <c r="E148" s="753"/>
      <c r="F148" s="750"/>
      <c r="G148" s="432">
        <v>2016</v>
      </c>
      <c r="H148" s="166"/>
      <c r="I148" s="166"/>
      <c r="J148" s="166"/>
      <c r="K148" s="166"/>
      <c r="L148" s="166"/>
      <c r="M148" s="166"/>
      <c r="N148" s="166"/>
      <c r="O148" s="166"/>
      <c r="P148" s="166"/>
      <c r="Q148" s="166"/>
      <c r="R148" s="166"/>
      <c r="S148" s="166"/>
      <c r="T148" s="166"/>
      <c r="U148" s="166"/>
      <c r="V148" s="422"/>
      <c r="W148" s="748"/>
      <c r="X148" s="748"/>
      <c r="Y148" s="763"/>
      <c r="Z148" s="166"/>
      <c r="AA148" s="166"/>
      <c r="AB148" s="584"/>
    </row>
    <row r="149" spans="1:28" ht="15.75" customHeight="1">
      <c r="A149" s="759"/>
      <c r="B149" s="751"/>
      <c r="C149" s="766"/>
      <c r="D149" s="751"/>
      <c r="E149" s="753"/>
      <c r="F149" s="750"/>
      <c r="G149" s="432">
        <v>2023</v>
      </c>
      <c r="H149" s="166"/>
      <c r="I149" s="166"/>
      <c r="J149" s="166"/>
      <c r="K149" s="166"/>
      <c r="L149" s="166"/>
      <c r="M149" s="166"/>
      <c r="N149" s="166"/>
      <c r="O149" s="166"/>
      <c r="P149" s="166"/>
      <c r="Q149" s="166"/>
      <c r="R149" s="166"/>
      <c r="S149" s="166"/>
      <c r="T149" s="166"/>
      <c r="U149" s="166"/>
      <c r="V149" s="422"/>
      <c r="W149" s="748"/>
      <c r="X149" s="748"/>
      <c r="Y149" s="763"/>
      <c r="Z149" s="166"/>
      <c r="AA149" s="166"/>
      <c r="AB149" s="584"/>
    </row>
    <row r="150" spans="1:28" ht="15.75" customHeight="1">
      <c r="A150" s="759"/>
      <c r="B150" s="751"/>
      <c r="C150" s="766"/>
      <c r="D150" s="751"/>
      <c r="E150" s="753"/>
      <c r="F150" s="750" t="s">
        <v>388</v>
      </c>
      <c r="G150" s="166">
        <v>2015</v>
      </c>
      <c r="H150" s="166"/>
      <c r="I150" s="166"/>
      <c r="J150" s="166"/>
      <c r="K150" s="166"/>
      <c r="L150" s="166"/>
      <c r="M150" s="166"/>
      <c r="N150" s="166"/>
      <c r="O150" s="166"/>
      <c r="P150" s="166"/>
      <c r="Q150" s="166"/>
      <c r="R150" s="166"/>
      <c r="S150" s="166"/>
      <c r="T150" s="166"/>
      <c r="U150" s="166"/>
      <c r="V150" s="422"/>
      <c r="W150" s="748"/>
      <c r="X150" s="748"/>
      <c r="Y150" s="763"/>
      <c r="Z150" s="166"/>
      <c r="AA150" s="166"/>
      <c r="AB150" s="584"/>
    </row>
    <row r="151" spans="1:28" ht="15.75" customHeight="1">
      <c r="A151" s="759"/>
      <c r="B151" s="751"/>
      <c r="C151" s="766"/>
      <c r="D151" s="751"/>
      <c r="E151" s="753"/>
      <c r="F151" s="750"/>
      <c r="G151" s="166">
        <v>2016</v>
      </c>
      <c r="H151" s="166"/>
      <c r="I151" s="166"/>
      <c r="J151" s="166"/>
      <c r="K151" s="166"/>
      <c r="L151" s="166"/>
      <c r="M151" s="166"/>
      <c r="N151" s="166"/>
      <c r="O151" s="166"/>
      <c r="P151" s="166"/>
      <c r="Q151" s="166"/>
      <c r="R151" s="166"/>
      <c r="S151" s="166"/>
      <c r="T151" s="166"/>
      <c r="U151" s="166"/>
      <c r="V151" s="422"/>
      <c r="W151" s="748"/>
      <c r="X151" s="748"/>
      <c r="Y151" s="763"/>
      <c r="Z151" s="166"/>
      <c r="AA151" s="166"/>
      <c r="AB151" s="584"/>
    </row>
    <row r="152" spans="1:28" ht="15.75" customHeight="1">
      <c r="A152" s="759"/>
      <c r="B152" s="751"/>
      <c r="C152" s="766"/>
      <c r="D152" s="751"/>
      <c r="E152" s="753"/>
      <c r="F152" s="750"/>
      <c r="G152" s="166">
        <v>2023</v>
      </c>
      <c r="H152" s="166"/>
      <c r="I152" s="166"/>
      <c r="J152" s="166"/>
      <c r="K152" s="166"/>
      <c r="L152" s="166"/>
      <c r="M152" s="166"/>
      <c r="N152" s="166"/>
      <c r="O152" s="166"/>
      <c r="P152" s="166"/>
      <c r="Q152" s="166"/>
      <c r="R152" s="166"/>
      <c r="S152" s="166"/>
      <c r="T152" s="166"/>
      <c r="U152" s="166"/>
      <c r="V152" s="422"/>
      <c r="W152" s="748"/>
      <c r="X152" s="748"/>
      <c r="Y152" s="763"/>
      <c r="Z152" s="166"/>
      <c r="AA152" s="166"/>
      <c r="AB152" s="584"/>
    </row>
    <row r="153" spans="1:28" ht="15.75" customHeight="1">
      <c r="A153" s="759"/>
      <c r="B153" s="751">
        <v>2</v>
      </c>
      <c r="C153" s="752" t="s">
        <v>489</v>
      </c>
      <c r="D153" s="751" t="s">
        <v>390</v>
      </c>
      <c r="E153" s="753" t="s">
        <v>385</v>
      </c>
      <c r="F153" s="750" t="s">
        <v>389</v>
      </c>
      <c r="G153" s="166">
        <v>2015</v>
      </c>
      <c r="H153" s="166"/>
      <c r="I153" s="166"/>
      <c r="J153" s="166"/>
      <c r="K153" s="166"/>
      <c r="L153" s="166"/>
      <c r="M153" s="166"/>
      <c r="N153" s="166"/>
      <c r="O153" s="166"/>
      <c r="P153" s="166"/>
      <c r="Q153" s="166"/>
      <c r="R153" s="166"/>
      <c r="S153" s="166"/>
      <c r="T153" s="166"/>
      <c r="U153" s="166"/>
      <c r="V153" s="422"/>
      <c r="W153" s="761" t="s">
        <v>384</v>
      </c>
      <c r="X153" s="761" t="s">
        <v>384</v>
      </c>
      <c r="Y153" s="749">
        <v>37</v>
      </c>
      <c r="Z153" s="166"/>
      <c r="AA153" s="166"/>
      <c r="AB153" s="584"/>
    </row>
    <row r="154" spans="1:28" ht="15.75" customHeight="1">
      <c r="A154" s="759"/>
      <c r="B154" s="751"/>
      <c r="C154" s="752"/>
      <c r="D154" s="751"/>
      <c r="E154" s="753"/>
      <c r="F154" s="750"/>
      <c r="G154" s="166">
        <v>2016</v>
      </c>
      <c r="H154" s="166"/>
      <c r="I154" s="166"/>
      <c r="J154" s="166"/>
      <c r="K154" s="166"/>
      <c r="L154" s="166"/>
      <c r="M154" s="166"/>
      <c r="N154" s="166"/>
      <c r="O154" s="166"/>
      <c r="P154" s="166"/>
      <c r="Q154" s="166"/>
      <c r="R154" s="166"/>
      <c r="S154" s="166"/>
      <c r="T154" s="166"/>
      <c r="U154" s="166"/>
      <c r="V154" s="422"/>
      <c r="W154" s="761"/>
      <c r="X154" s="761"/>
      <c r="Y154" s="749"/>
      <c r="Z154" s="166"/>
      <c r="AA154" s="166"/>
      <c r="AB154" s="584"/>
    </row>
    <row r="155" spans="1:28" ht="15.75" customHeight="1">
      <c r="A155" s="759"/>
      <c r="B155" s="751"/>
      <c r="C155" s="752"/>
      <c r="D155" s="751"/>
      <c r="E155" s="753"/>
      <c r="F155" s="750"/>
      <c r="G155" s="166">
        <v>2023</v>
      </c>
      <c r="H155" s="166"/>
      <c r="I155" s="166"/>
      <c r="J155" s="166"/>
      <c r="K155" s="166"/>
      <c r="L155" s="166"/>
      <c r="M155" s="166"/>
      <c r="N155" s="166"/>
      <c r="O155" s="166"/>
      <c r="P155" s="166"/>
      <c r="Q155" s="166"/>
      <c r="R155" s="166"/>
      <c r="S155" s="166"/>
      <c r="T155" s="166"/>
      <c r="U155" s="166"/>
      <c r="V155" s="422"/>
      <c r="W155" s="761"/>
      <c r="X155" s="761"/>
      <c r="Y155" s="749"/>
      <c r="Z155" s="166"/>
      <c r="AA155" s="166"/>
      <c r="AB155" s="584"/>
    </row>
    <row r="156" spans="1:28" ht="15.75" customHeight="1">
      <c r="A156" s="759"/>
      <c r="B156" s="751"/>
      <c r="C156" s="752"/>
      <c r="D156" s="751"/>
      <c r="E156" s="753"/>
      <c r="F156" s="750" t="s">
        <v>388</v>
      </c>
      <c r="G156" s="166">
        <v>2015</v>
      </c>
      <c r="H156" s="166"/>
      <c r="I156" s="166"/>
      <c r="J156" s="166"/>
      <c r="K156" s="166"/>
      <c r="L156" s="166"/>
      <c r="M156" s="166"/>
      <c r="N156" s="166"/>
      <c r="O156" s="166"/>
      <c r="P156" s="166"/>
      <c r="Q156" s="166"/>
      <c r="R156" s="166"/>
      <c r="S156" s="166"/>
      <c r="T156" s="166"/>
      <c r="U156" s="166"/>
      <c r="V156" s="422"/>
      <c r="W156" s="761"/>
      <c r="X156" s="761"/>
      <c r="Y156" s="749"/>
      <c r="Z156" s="166"/>
      <c r="AA156" s="166"/>
      <c r="AB156" s="584"/>
    </row>
    <row r="157" spans="1:28" ht="15.75" customHeight="1">
      <c r="A157" s="759"/>
      <c r="B157" s="751"/>
      <c r="C157" s="752"/>
      <c r="D157" s="751"/>
      <c r="E157" s="753"/>
      <c r="F157" s="750"/>
      <c r="G157" s="166">
        <v>2016</v>
      </c>
      <c r="H157" s="166"/>
      <c r="I157" s="166"/>
      <c r="J157" s="166"/>
      <c r="K157" s="166"/>
      <c r="L157" s="166"/>
      <c r="M157" s="166"/>
      <c r="N157" s="166"/>
      <c r="O157" s="166"/>
      <c r="P157" s="166"/>
      <c r="Q157" s="166"/>
      <c r="R157" s="166"/>
      <c r="S157" s="166"/>
      <c r="T157" s="166"/>
      <c r="U157" s="166"/>
      <c r="V157" s="422"/>
      <c r="W157" s="761"/>
      <c r="X157" s="761"/>
      <c r="Y157" s="749"/>
      <c r="Z157" s="166"/>
      <c r="AA157" s="166"/>
      <c r="AB157" s="584"/>
    </row>
    <row r="158" spans="1:28" ht="15.75" customHeight="1">
      <c r="A158" s="759"/>
      <c r="B158" s="751"/>
      <c r="C158" s="752"/>
      <c r="D158" s="751"/>
      <c r="E158" s="753"/>
      <c r="F158" s="750"/>
      <c r="G158" s="166">
        <v>2023</v>
      </c>
      <c r="H158" s="166"/>
      <c r="I158" s="166"/>
      <c r="J158" s="166"/>
      <c r="K158" s="166"/>
      <c r="L158" s="166"/>
      <c r="M158" s="166"/>
      <c r="N158" s="166"/>
      <c r="O158" s="166"/>
      <c r="P158" s="166"/>
      <c r="Q158" s="166"/>
      <c r="R158" s="166"/>
      <c r="S158" s="166"/>
      <c r="T158" s="166"/>
      <c r="U158" s="166"/>
      <c r="V158" s="422"/>
      <c r="W158" s="761"/>
      <c r="X158" s="761"/>
      <c r="Y158" s="749"/>
      <c r="Z158" s="166"/>
      <c r="AA158" s="166"/>
      <c r="AB158" s="584"/>
    </row>
    <row r="159" spans="1:28" ht="15.75" customHeight="1">
      <c r="A159" s="759"/>
      <c r="B159" s="751">
        <v>3</v>
      </c>
      <c r="C159" s="752" t="s">
        <v>488</v>
      </c>
      <c r="D159" s="751" t="s">
        <v>390</v>
      </c>
      <c r="E159" s="753" t="s">
        <v>385</v>
      </c>
      <c r="F159" s="750" t="s">
        <v>389</v>
      </c>
      <c r="G159" s="166">
        <v>2015</v>
      </c>
      <c r="H159" s="166"/>
      <c r="I159" s="166"/>
      <c r="J159" s="166"/>
      <c r="K159" s="166"/>
      <c r="L159" s="166"/>
      <c r="M159" s="166"/>
      <c r="N159" s="166"/>
      <c r="O159" s="166"/>
      <c r="P159" s="166"/>
      <c r="Q159" s="166"/>
      <c r="R159" s="166"/>
      <c r="S159" s="166"/>
      <c r="T159" s="166"/>
      <c r="U159" s="166"/>
      <c r="V159" s="422"/>
      <c r="W159" s="748" t="s">
        <v>384</v>
      </c>
      <c r="X159" s="748" t="s">
        <v>384</v>
      </c>
      <c r="Y159" s="763">
        <v>81</v>
      </c>
      <c r="Z159" s="166"/>
      <c r="AA159" s="166"/>
      <c r="AB159" s="584"/>
    </row>
    <row r="160" spans="1:28" ht="15.75" customHeight="1">
      <c r="A160" s="759"/>
      <c r="B160" s="751"/>
      <c r="C160" s="752"/>
      <c r="D160" s="751"/>
      <c r="E160" s="753"/>
      <c r="F160" s="750"/>
      <c r="G160" s="166">
        <v>2016</v>
      </c>
      <c r="H160" s="166"/>
      <c r="I160" s="166"/>
      <c r="J160" s="166"/>
      <c r="K160" s="166"/>
      <c r="L160" s="166"/>
      <c r="M160" s="166"/>
      <c r="N160" s="166"/>
      <c r="O160" s="166"/>
      <c r="P160" s="166"/>
      <c r="Q160" s="166"/>
      <c r="R160" s="166"/>
      <c r="S160" s="166"/>
      <c r="T160" s="166"/>
      <c r="U160" s="166"/>
      <c r="V160" s="422"/>
      <c r="W160" s="748"/>
      <c r="X160" s="748"/>
      <c r="Y160" s="763"/>
      <c r="Z160" s="166"/>
      <c r="AA160" s="166"/>
      <c r="AB160" s="584"/>
    </row>
    <row r="161" spans="1:28" ht="15.75" customHeight="1">
      <c r="A161" s="759"/>
      <c r="B161" s="751"/>
      <c r="C161" s="752"/>
      <c r="D161" s="751"/>
      <c r="E161" s="753"/>
      <c r="F161" s="750"/>
      <c r="G161" s="166">
        <v>2023</v>
      </c>
      <c r="H161" s="166"/>
      <c r="I161" s="166"/>
      <c r="J161" s="166"/>
      <c r="K161" s="166"/>
      <c r="L161" s="166"/>
      <c r="M161" s="166"/>
      <c r="N161" s="166"/>
      <c r="O161" s="166"/>
      <c r="P161" s="166"/>
      <c r="Q161" s="166"/>
      <c r="R161" s="166"/>
      <c r="S161" s="166"/>
      <c r="T161" s="166"/>
      <c r="U161" s="166"/>
      <c r="V161" s="422"/>
      <c r="W161" s="748"/>
      <c r="X161" s="748"/>
      <c r="Y161" s="763"/>
      <c r="Z161" s="166"/>
      <c r="AA161" s="166"/>
      <c r="AB161" s="584"/>
    </row>
    <row r="162" spans="1:28" ht="15.75" customHeight="1">
      <c r="A162" s="759"/>
      <c r="B162" s="751"/>
      <c r="C162" s="752"/>
      <c r="D162" s="751"/>
      <c r="E162" s="753"/>
      <c r="F162" s="750" t="s">
        <v>388</v>
      </c>
      <c r="G162" s="166">
        <v>2015</v>
      </c>
      <c r="H162" s="166"/>
      <c r="I162" s="166"/>
      <c r="J162" s="166"/>
      <c r="K162" s="166"/>
      <c r="L162" s="166"/>
      <c r="M162" s="166"/>
      <c r="N162" s="166"/>
      <c r="O162" s="166"/>
      <c r="P162" s="166"/>
      <c r="Q162" s="166"/>
      <c r="R162" s="166"/>
      <c r="S162" s="166"/>
      <c r="T162" s="166"/>
      <c r="U162" s="166"/>
      <c r="V162" s="422"/>
      <c r="W162" s="748"/>
      <c r="X162" s="748"/>
      <c r="Y162" s="763"/>
      <c r="Z162" s="166"/>
      <c r="AA162" s="166"/>
      <c r="AB162" s="584"/>
    </row>
    <row r="163" spans="1:28" ht="15.75" customHeight="1">
      <c r="A163" s="759"/>
      <c r="B163" s="751"/>
      <c r="C163" s="752"/>
      <c r="D163" s="751"/>
      <c r="E163" s="753"/>
      <c r="F163" s="750"/>
      <c r="G163" s="166">
        <v>2016</v>
      </c>
      <c r="H163" s="166"/>
      <c r="I163" s="166"/>
      <c r="J163" s="166"/>
      <c r="K163" s="166"/>
      <c r="L163" s="166"/>
      <c r="M163" s="166"/>
      <c r="N163" s="166"/>
      <c r="O163" s="166"/>
      <c r="P163" s="166"/>
      <c r="Q163" s="166"/>
      <c r="R163" s="166"/>
      <c r="S163" s="166"/>
      <c r="T163" s="166"/>
      <c r="U163" s="166"/>
      <c r="V163" s="422"/>
      <c r="W163" s="748"/>
      <c r="X163" s="748"/>
      <c r="Y163" s="763"/>
      <c r="Z163" s="166"/>
      <c r="AA163" s="166"/>
      <c r="AB163" s="584"/>
    </row>
    <row r="164" spans="1:28" ht="15.75" customHeight="1">
      <c r="A164" s="759"/>
      <c r="B164" s="751"/>
      <c r="C164" s="752"/>
      <c r="D164" s="751"/>
      <c r="E164" s="753"/>
      <c r="F164" s="750"/>
      <c r="G164" s="166">
        <v>2023</v>
      </c>
      <c r="H164" s="166"/>
      <c r="I164" s="166"/>
      <c r="J164" s="166"/>
      <c r="K164" s="166"/>
      <c r="L164" s="166"/>
      <c r="M164" s="166"/>
      <c r="N164" s="166"/>
      <c r="O164" s="166"/>
      <c r="P164" s="166"/>
      <c r="Q164" s="166"/>
      <c r="R164" s="166"/>
      <c r="S164" s="166"/>
      <c r="T164" s="166"/>
      <c r="U164" s="166"/>
      <c r="V164" s="422"/>
      <c r="W164" s="748"/>
      <c r="X164" s="748"/>
      <c r="Y164" s="763"/>
      <c r="Z164" s="166"/>
      <c r="AA164" s="166"/>
      <c r="AB164" s="584"/>
    </row>
    <row r="165" spans="1:28" ht="15.75" customHeight="1">
      <c r="A165" s="759"/>
      <c r="B165" s="751">
        <v>4</v>
      </c>
      <c r="C165" s="752" t="s">
        <v>511</v>
      </c>
      <c r="D165" s="751" t="s">
        <v>390</v>
      </c>
      <c r="E165" s="753" t="s">
        <v>385</v>
      </c>
      <c r="F165" s="750" t="s">
        <v>389</v>
      </c>
      <c r="G165" s="166">
        <v>2015</v>
      </c>
      <c r="H165" s="166"/>
      <c r="I165" s="166"/>
      <c r="J165" s="166"/>
      <c r="K165" s="166"/>
      <c r="L165" s="166"/>
      <c r="M165" s="166"/>
      <c r="N165" s="166"/>
      <c r="O165" s="166"/>
      <c r="P165" s="166"/>
      <c r="Q165" s="166"/>
      <c r="R165" s="166"/>
      <c r="S165" s="166"/>
      <c r="T165" s="166"/>
      <c r="U165" s="166"/>
      <c r="V165" s="422"/>
      <c r="W165" s="748" t="s">
        <v>384</v>
      </c>
      <c r="X165" s="748" t="s">
        <v>384</v>
      </c>
      <c r="Y165" s="763">
        <v>260000</v>
      </c>
      <c r="Z165" s="166"/>
      <c r="AA165" s="166"/>
      <c r="AB165" s="584"/>
    </row>
    <row r="166" spans="1:28" ht="15.75" customHeight="1">
      <c r="A166" s="759"/>
      <c r="B166" s="751"/>
      <c r="C166" s="752"/>
      <c r="D166" s="751"/>
      <c r="E166" s="753"/>
      <c r="F166" s="750"/>
      <c r="G166" s="166">
        <v>2016</v>
      </c>
      <c r="H166" s="166"/>
      <c r="I166" s="166"/>
      <c r="J166" s="166"/>
      <c r="K166" s="166"/>
      <c r="L166" s="166"/>
      <c r="M166" s="166"/>
      <c r="N166" s="166"/>
      <c r="O166" s="166"/>
      <c r="P166" s="166"/>
      <c r="Q166" s="166"/>
      <c r="R166" s="166"/>
      <c r="S166" s="166"/>
      <c r="T166" s="166"/>
      <c r="U166" s="166"/>
      <c r="V166" s="422"/>
      <c r="W166" s="748"/>
      <c r="X166" s="748"/>
      <c r="Y166" s="763"/>
      <c r="Z166" s="166"/>
      <c r="AA166" s="166"/>
      <c r="AB166" s="584"/>
    </row>
    <row r="167" spans="1:28" ht="15.75" customHeight="1">
      <c r="A167" s="759"/>
      <c r="B167" s="751"/>
      <c r="C167" s="752"/>
      <c r="D167" s="751"/>
      <c r="E167" s="753"/>
      <c r="F167" s="750"/>
      <c r="G167" s="166">
        <v>2023</v>
      </c>
      <c r="H167" s="166"/>
      <c r="I167" s="166"/>
      <c r="J167" s="166"/>
      <c r="K167" s="166"/>
      <c r="L167" s="166"/>
      <c r="M167" s="166"/>
      <c r="N167" s="166"/>
      <c r="O167" s="166"/>
      <c r="P167" s="166"/>
      <c r="Q167" s="166"/>
      <c r="R167" s="166"/>
      <c r="S167" s="166"/>
      <c r="T167" s="166"/>
      <c r="U167" s="166"/>
      <c r="V167" s="422"/>
      <c r="W167" s="748"/>
      <c r="X167" s="748"/>
      <c r="Y167" s="763"/>
      <c r="Z167" s="166"/>
      <c r="AA167" s="166"/>
      <c r="AB167" s="584"/>
    </row>
    <row r="168" spans="1:28" ht="15.75" customHeight="1">
      <c r="A168" s="759"/>
      <c r="B168" s="751"/>
      <c r="C168" s="752"/>
      <c r="D168" s="751"/>
      <c r="E168" s="753"/>
      <c r="F168" s="750" t="s">
        <v>388</v>
      </c>
      <c r="G168" s="166">
        <v>2015</v>
      </c>
      <c r="H168" s="166"/>
      <c r="I168" s="166"/>
      <c r="J168" s="166"/>
      <c r="K168" s="166"/>
      <c r="L168" s="166"/>
      <c r="M168" s="166"/>
      <c r="N168" s="166"/>
      <c r="O168" s="166"/>
      <c r="P168" s="166"/>
      <c r="Q168" s="166"/>
      <c r="R168" s="166"/>
      <c r="S168" s="166"/>
      <c r="T168" s="166"/>
      <c r="U168" s="166"/>
      <c r="V168" s="422"/>
      <c r="W168" s="748"/>
      <c r="X168" s="748"/>
      <c r="Y168" s="763"/>
      <c r="Z168" s="166"/>
      <c r="AA168" s="166"/>
      <c r="AB168" s="584"/>
    </row>
    <row r="169" spans="1:28" ht="15.75" customHeight="1">
      <c r="A169" s="759"/>
      <c r="B169" s="751"/>
      <c r="C169" s="752"/>
      <c r="D169" s="751"/>
      <c r="E169" s="753"/>
      <c r="F169" s="750"/>
      <c r="G169" s="166">
        <v>2016</v>
      </c>
      <c r="H169" s="166"/>
      <c r="I169" s="166"/>
      <c r="J169" s="166"/>
      <c r="K169" s="166"/>
      <c r="L169" s="166"/>
      <c r="M169" s="166"/>
      <c r="N169" s="166"/>
      <c r="O169" s="166"/>
      <c r="P169" s="166"/>
      <c r="Q169" s="166"/>
      <c r="R169" s="166"/>
      <c r="S169" s="166"/>
      <c r="T169" s="166"/>
      <c r="U169" s="166"/>
      <c r="V169" s="422"/>
      <c r="W169" s="748"/>
      <c r="X169" s="748"/>
      <c r="Y169" s="763"/>
      <c r="Z169" s="166"/>
      <c r="AA169" s="166"/>
      <c r="AB169" s="584"/>
    </row>
    <row r="170" spans="1:28" ht="15.75" customHeight="1">
      <c r="A170" s="759"/>
      <c r="B170" s="751"/>
      <c r="C170" s="752"/>
      <c r="D170" s="751"/>
      <c r="E170" s="753"/>
      <c r="F170" s="750"/>
      <c r="G170" s="166">
        <v>2023</v>
      </c>
      <c r="H170" s="166"/>
      <c r="I170" s="166"/>
      <c r="J170" s="166"/>
      <c r="K170" s="166"/>
      <c r="L170" s="166"/>
      <c r="M170" s="166"/>
      <c r="N170" s="166"/>
      <c r="O170" s="166"/>
      <c r="P170" s="166"/>
      <c r="Q170" s="166"/>
      <c r="R170" s="166"/>
      <c r="S170" s="166"/>
      <c r="T170" s="166"/>
      <c r="U170" s="166"/>
      <c r="V170" s="422"/>
      <c r="W170" s="748"/>
      <c r="X170" s="748"/>
      <c r="Y170" s="763"/>
      <c r="Z170" s="166"/>
      <c r="AA170" s="166"/>
      <c r="AB170" s="584"/>
    </row>
    <row r="171" spans="1:28" ht="15.75" customHeight="1">
      <c r="A171" s="759"/>
      <c r="B171" s="751">
        <v>5</v>
      </c>
      <c r="C171" s="752" t="s">
        <v>512</v>
      </c>
      <c r="D171" s="751" t="s">
        <v>390</v>
      </c>
      <c r="E171" s="753" t="s">
        <v>385</v>
      </c>
      <c r="F171" s="750" t="s">
        <v>389</v>
      </c>
      <c r="G171" s="166">
        <v>2015</v>
      </c>
      <c r="H171" s="166"/>
      <c r="I171" s="166"/>
      <c r="J171" s="166"/>
      <c r="K171" s="166"/>
      <c r="L171" s="166"/>
      <c r="M171" s="166"/>
      <c r="N171" s="166"/>
      <c r="O171" s="166"/>
      <c r="P171" s="166"/>
      <c r="Q171" s="166"/>
      <c r="R171" s="166"/>
      <c r="S171" s="166"/>
      <c r="T171" s="166"/>
      <c r="U171" s="166"/>
      <c r="V171" s="422"/>
      <c r="W171" s="748" t="s">
        <v>384</v>
      </c>
      <c r="X171" s="748" t="s">
        <v>384</v>
      </c>
      <c r="Y171" s="763">
        <v>34</v>
      </c>
      <c r="Z171" s="166"/>
      <c r="AA171" s="166"/>
      <c r="AB171" s="584"/>
    </row>
    <row r="172" spans="1:28" ht="15.75" customHeight="1">
      <c r="A172" s="759"/>
      <c r="B172" s="751"/>
      <c r="C172" s="752"/>
      <c r="D172" s="751"/>
      <c r="E172" s="753"/>
      <c r="F172" s="750"/>
      <c r="G172" s="166">
        <v>2016</v>
      </c>
      <c r="H172" s="166"/>
      <c r="I172" s="166"/>
      <c r="J172" s="166"/>
      <c r="K172" s="166"/>
      <c r="L172" s="166"/>
      <c r="M172" s="166"/>
      <c r="N172" s="166"/>
      <c r="O172" s="166"/>
      <c r="P172" s="166"/>
      <c r="Q172" s="166"/>
      <c r="R172" s="166"/>
      <c r="S172" s="166"/>
      <c r="T172" s="166"/>
      <c r="U172" s="166"/>
      <c r="V172" s="422"/>
      <c r="W172" s="748"/>
      <c r="X172" s="748"/>
      <c r="Y172" s="763"/>
      <c r="Z172" s="166"/>
      <c r="AA172" s="166"/>
      <c r="AB172" s="584"/>
    </row>
    <row r="173" spans="1:28" ht="15.75" customHeight="1">
      <c r="A173" s="759"/>
      <c r="B173" s="751"/>
      <c r="C173" s="752"/>
      <c r="D173" s="751"/>
      <c r="E173" s="753"/>
      <c r="F173" s="750"/>
      <c r="G173" s="166">
        <v>2023</v>
      </c>
      <c r="H173" s="166"/>
      <c r="I173" s="166"/>
      <c r="J173" s="166"/>
      <c r="K173" s="166"/>
      <c r="L173" s="166"/>
      <c r="M173" s="166"/>
      <c r="N173" s="166"/>
      <c r="O173" s="166"/>
      <c r="P173" s="166"/>
      <c r="Q173" s="166"/>
      <c r="R173" s="166"/>
      <c r="S173" s="166"/>
      <c r="T173" s="166"/>
      <c r="U173" s="166"/>
      <c r="V173" s="422"/>
      <c r="W173" s="748"/>
      <c r="X173" s="748"/>
      <c r="Y173" s="763"/>
      <c r="Z173" s="166"/>
      <c r="AA173" s="166"/>
      <c r="AB173" s="584"/>
    </row>
    <row r="174" spans="1:28" ht="15.75" customHeight="1">
      <c r="A174" s="759"/>
      <c r="B174" s="751"/>
      <c r="C174" s="752"/>
      <c r="D174" s="751"/>
      <c r="E174" s="753"/>
      <c r="F174" s="750" t="s">
        <v>388</v>
      </c>
      <c r="G174" s="166">
        <v>2015</v>
      </c>
      <c r="H174" s="166"/>
      <c r="I174" s="166"/>
      <c r="J174" s="166"/>
      <c r="K174" s="166"/>
      <c r="L174" s="166"/>
      <c r="M174" s="166"/>
      <c r="N174" s="166"/>
      <c r="O174" s="166"/>
      <c r="P174" s="166"/>
      <c r="Q174" s="166"/>
      <c r="R174" s="166"/>
      <c r="S174" s="166"/>
      <c r="T174" s="166"/>
      <c r="U174" s="166"/>
      <c r="V174" s="422"/>
      <c r="W174" s="748"/>
      <c r="X174" s="748"/>
      <c r="Y174" s="763"/>
      <c r="Z174" s="166"/>
      <c r="AA174" s="166"/>
      <c r="AB174" s="584"/>
    </row>
    <row r="175" spans="1:28" ht="15.75" customHeight="1">
      <c r="A175" s="759"/>
      <c r="B175" s="751"/>
      <c r="C175" s="752"/>
      <c r="D175" s="751"/>
      <c r="E175" s="753"/>
      <c r="F175" s="750"/>
      <c r="G175" s="166">
        <v>2016</v>
      </c>
      <c r="H175" s="166"/>
      <c r="I175" s="166"/>
      <c r="J175" s="166"/>
      <c r="K175" s="166"/>
      <c r="L175" s="166"/>
      <c r="M175" s="166"/>
      <c r="N175" s="166"/>
      <c r="O175" s="166"/>
      <c r="P175" s="166"/>
      <c r="Q175" s="166"/>
      <c r="R175" s="166"/>
      <c r="S175" s="166"/>
      <c r="T175" s="166"/>
      <c r="U175" s="166"/>
      <c r="V175" s="422"/>
      <c r="W175" s="748"/>
      <c r="X175" s="748"/>
      <c r="Y175" s="763"/>
      <c r="Z175" s="166"/>
      <c r="AA175" s="166"/>
      <c r="AB175" s="584"/>
    </row>
    <row r="176" spans="1:28" ht="15.75" customHeight="1">
      <c r="A176" s="759"/>
      <c r="B176" s="751"/>
      <c r="C176" s="752"/>
      <c r="D176" s="751"/>
      <c r="E176" s="753"/>
      <c r="F176" s="750"/>
      <c r="G176" s="166">
        <v>2023</v>
      </c>
      <c r="H176" s="166"/>
      <c r="I176" s="166"/>
      <c r="J176" s="166"/>
      <c r="K176" s="166"/>
      <c r="L176" s="166"/>
      <c r="M176" s="166"/>
      <c r="N176" s="166"/>
      <c r="O176" s="166"/>
      <c r="P176" s="166"/>
      <c r="Q176" s="166"/>
      <c r="R176" s="166"/>
      <c r="S176" s="166"/>
      <c r="T176" s="166"/>
      <c r="U176" s="166"/>
      <c r="V176" s="422"/>
      <c r="W176" s="748"/>
      <c r="X176" s="748"/>
      <c r="Y176" s="763"/>
      <c r="Z176" s="166"/>
      <c r="AA176" s="166"/>
      <c r="AB176" s="584"/>
    </row>
    <row r="177" spans="1:28" ht="12" customHeight="1">
      <c r="A177" s="759"/>
      <c r="B177" s="764" t="s">
        <v>140</v>
      </c>
      <c r="C177" s="764"/>
      <c r="D177" s="764"/>
      <c r="E177" s="764"/>
      <c r="F177" s="764"/>
      <c r="G177" s="764"/>
      <c r="H177" s="764"/>
      <c r="I177" s="764"/>
      <c r="J177" s="764"/>
      <c r="K177" s="764"/>
      <c r="L177" s="764"/>
      <c r="M177" s="764"/>
      <c r="N177" s="764"/>
      <c r="O177" s="764"/>
      <c r="P177" s="764"/>
      <c r="Q177" s="764"/>
      <c r="R177" s="764"/>
      <c r="S177" s="764"/>
      <c r="T177" s="764"/>
      <c r="U177" s="764"/>
      <c r="V177" s="764"/>
      <c r="W177" s="764"/>
      <c r="X177" s="764"/>
      <c r="Y177" s="764"/>
      <c r="Z177" s="764"/>
      <c r="AA177" s="764"/>
      <c r="AB177" s="764"/>
    </row>
    <row r="178" spans="1:28" ht="12" customHeight="1">
      <c r="A178" s="759"/>
      <c r="B178" s="765"/>
      <c r="C178" s="765"/>
      <c r="D178" s="765"/>
      <c r="E178" s="765"/>
      <c r="F178" s="765"/>
      <c r="G178" s="765"/>
      <c r="H178" s="765"/>
      <c r="I178" s="765"/>
      <c r="J178" s="765"/>
      <c r="K178" s="765"/>
      <c r="L178" s="765"/>
      <c r="M178" s="765"/>
      <c r="N178" s="765"/>
      <c r="O178" s="765"/>
      <c r="P178" s="765"/>
      <c r="Q178" s="765"/>
      <c r="R178" s="765"/>
      <c r="S178" s="765"/>
      <c r="T178" s="765"/>
      <c r="U178" s="765"/>
      <c r="V178" s="765"/>
      <c r="W178" s="765"/>
      <c r="X178" s="765"/>
      <c r="Y178" s="765"/>
      <c r="Z178" s="765"/>
      <c r="AA178" s="765"/>
      <c r="AB178" s="765"/>
    </row>
    <row r="179" spans="1:28" ht="30.75" customHeight="1">
      <c r="A179" s="758" t="s">
        <v>513</v>
      </c>
      <c r="B179" s="758"/>
      <c r="C179" s="758"/>
      <c r="D179" s="758"/>
      <c r="E179" s="758"/>
      <c r="F179" s="758"/>
      <c r="G179" s="758"/>
      <c r="H179" s="758"/>
      <c r="I179" s="758"/>
      <c r="J179" s="758"/>
      <c r="K179" s="758"/>
      <c r="L179" s="758"/>
      <c r="M179" s="758"/>
      <c r="N179" s="758"/>
      <c r="O179" s="758"/>
      <c r="P179" s="758"/>
      <c r="Q179" s="758"/>
      <c r="R179" s="758"/>
      <c r="S179" s="758"/>
      <c r="T179" s="758"/>
      <c r="U179" s="758"/>
      <c r="V179" s="758"/>
      <c r="W179" s="758"/>
      <c r="X179" s="758"/>
      <c r="Y179" s="758"/>
      <c r="Z179" s="758"/>
      <c r="AA179" s="758"/>
      <c r="AB179" s="758"/>
    </row>
    <row r="180" spans="1:28" ht="15.75" customHeight="1">
      <c r="A180" s="759" t="s">
        <v>682</v>
      </c>
      <c r="B180" s="751">
        <v>1</v>
      </c>
      <c r="C180" s="752" t="s">
        <v>487</v>
      </c>
      <c r="D180" s="751" t="s">
        <v>396</v>
      </c>
      <c r="E180" s="753" t="s">
        <v>385</v>
      </c>
      <c r="F180" s="750" t="s">
        <v>389</v>
      </c>
      <c r="G180" s="166">
        <v>2015</v>
      </c>
      <c r="H180" s="166"/>
      <c r="I180" s="166"/>
      <c r="J180" s="166"/>
      <c r="K180" s="166"/>
      <c r="L180" s="166"/>
      <c r="M180" s="166"/>
      <c r="N180" s="166"/>
      <c r="O180" s="166"/>
      <c r="P180" s="166"/>
      <c r="Q180" s="166"/>
      <c r="R180" s="166"/>
      <c r="S180" s="166"/>
      <c r="T180" s="166"/>
      <c r="U180" s="166"/>
      <c r="V180" s="422"/>
      <c r="W180" s="748" t="s">
        <v>384</v>
      </c>
      <c r="X180" s="748" t="s">
        <v>384</v>
      </c>
      <c r="Y180" s="763">
        <v>175</v>
      </c>
      <c r="Z180" s="166"/>
      <c r="AA180" s="166"/>
      <c r="AB180" s="584"/>
    </row>
    <row r="181" spans="1:28" ht="15.75" customHeight="1">
      <c r="A181" s="759"/>
      <c r="B181" s="751"/>
      <c r="C181" s="752"/>
      <c r="D181" s="751"/>
      <c r="E181" s="753"/>
      <c r="F181" s="750"/>
      <c r="G181" s="166">
        <v>2016</v>
      </c>
      <c r="H181" s="166"/>
      <c r="I181" s="166"/>
      <c r="J181" s="166"/>
      <c r="K181" s="166"/>
      <c r="L181" s="166"/>
      <c r="M181" s="166"/>
      <c r="N181" s="166"/>
      <c r="O181" s="166"/>
      <c r="P181" s="166"/>
      <c r="Q181" s="166"/>
      <c r="R181" s="166"/>
      <c r="S181" s="166"/>
      <c r="T181" s="166"/>
      <c r="U181" s="166"/>
      <c r="V181" s="422"/>
      <c r="W181" s="748"/>
      <c r="X181" s="748"/>
      <c r="Y181" s="763"/>
      <c r="Z181" s="166"/>
      <c r="AA181" s="166"/>
      <c r="AB181" s="584"/>
    </row>
    <row r="182" spans="1:28" ht="15.75" customHeight="1">
      <c r="A182" s="759"/>
      <c r="B182" s="751"/>
      <c r="C182" s="752"/>
      <c r="D182" s="751"/>
      <c r="E182" s="753"/>
      <c r="F182" s="750"/>
      <c r="G182" s="432">
        <v>2023</v>
      </c>
      <c r="H182" s="166"/>
      <c r="I182" s="166"/>
      <c r="J182" s="166"/>
      <c r="K182" s="166"/>
      <c r="L182" s="166"/>
      <c r="M182" s="166"/>
      <c r="N182" s="166"/>
      <c r="O182" s="166"/>
      <c r="P182" s="166"/>
      <c r="Q182" s="166"/>
      <c r="R182" s="166"/>
      <c r="S182" s="166"/>
      <c r="T182" s="166"/>
      <c r="U182" s="166"/>
      <c r="V182" s="422"/>
      <c r="W182" s="748"/>
      <c r="X182" s="748"/>
      <c r="Y182" s="763"/>
      <c r="Z182" s="166"/>
      <c r="AA182" s="166"/>
      <c r="AB182" s="584"/>
    </row>
    <row r="183" spans="1:28" ht="15.75" customHeight="1">
      <c r="A183" s="759"/>
      <c r="B183" s="751"/>
      <c r="C183" s="752"/>
      <c r="D183" s="751"/>
      <c r="E183" s="753"/>
      <c r="F183" s="750" t="s">
        <v>388</v>
      </c>
      <c r="G183" s="166">
        <v>2015</v>
      </c>
      <c r="H183" s="166"/>
      <c r="I183" s="166"/>
      <c r="J183" s="166"/>
      <c r="K183" s="166"/>
      <c r="L183" s="166"/>
      <c r="M183" s="166"/>
      <c r="N183" s="166"/>
      <c r="O183" s="166"/>
      <c r="P183" s="166"/>
      <c r="Q183" s="166"/>
      <c r="R183" s="166"/>
      <c r="S183" s="166"/>
      <c r="T183" s="166"/>
      <c r="U183" s="166"/>
      <c r="V183" s="422"/>
      <c r="W183" s="748"/>
      <c r="X183" s="748"/>
      <c r="Y183" s="763"/>
      <c r="Z183" s="166"/>
      <c r="AA183" s="166"/>
      <c r="AB183" s="584"/>
    </row>
    <row r="184" spans="1:28" ht="15.75" customHeight="1">
      <c r="A184" s="759"/>
      <c r="B184" s="751"/>
      <c r="C184" s="752"/>
      <c r="D184" s="751"/>
      <c r="E184" s="753"/>
      <c r="F184" s="750"/>
      <c r="G184" s="166">
        <v>2016</v>
      </c>
      <c r="H184" s="166"/>
      <c r="I184" s="166"/>
      <c r="J184" s="166"/>
      <c r="K184" s="166"/>
      <c r="L184" s="166"/>
      <c r="M184" s="166"/>
      <c r="N184" s="166"/>
      <c r="O184" s="166"/>
      <c r="P184" s="166"/>
      <c r="Q184" s="166"/>
      <c r="R184" s="166"/>
      <c r="S184" s="166"/>
      <c r="T184" s="166"/>
      <c r="U184" s="166"/>
      <c r="V184" s="422"/>
      <c r="W184" s="748"/>
      <c r="X184" s="748"/>
      <c r="Y184" s="763"/>
      <c r="Z184" s="166"/>
      <c r="AA184" s="166"/>
      <c r="AB184" s="584"/>
    </row>
    <row r="185" spans="1:28" ht="15.75" customHeight="1">
      <c r="A185" s="759"/>
      <c r="B185" s="751"/>
      <c r="C185" s="752"/>
      <c r="D185" s="751"/>
      <c r="E185" s="753"/>
      <c r="F185" s="750"/>
      <c r="G185" s="166">
        <v>2023</v>
      </c>
      <c r="H185" s="166"/>
      <c r="I185" s="166"/>
      <c r="J185" s="166"/>
      <c r="K185" s="166"/>
      <c r="L185" s="166"/>
      <c r="M185" s="166"/>
      <c r="N185" s="166"/>
      <c r="O185" s="166"/>
      <c r="P185" s="166"/>
      <c r="Q185" s="166"/>
      <c r="R185" s="166"/>
      <c r="S185" s="166"/>
      <c r="T185" s="166"/>
      <c r="U185" s="166"/>
      <c r="V185" s="422"/>
      <c r="W185" s="748"/>
      <c r="X185" s="748"/>
      <c r="Y185" s="763"/>
      <c r="Z185" s="166"/>
      <c r="AA185" s="166"/>
      <c r="AB185" s="584"/>
    </row>
    <row r="186" spans="1:28" ht="15.75" customHeight="1">
      <c r="A186" s="759"/>
      <c r="B186" s="751">
        <v>2</v>
      </c>
      <c r="C186" s="774" t="s">
        <v>514</v>
      </c>
      <c r="D186" s="751" t="s">
        <v>390</v>
      </c>
      <c r="E186" s="753" t="s">
        <v>385</v>
      </c>
      <c r="F186" s="750" t="s">
        <v>389</v>
      </c>
      <c r="G186" s="166">
        <v>2015</v>
      </c>
      <c r="H186" s="166"/>
      <c r="I186" s="166"/>
      <c r="J186" s="166"/>
      <c r="K186" s="166"/>
      <c r="L186" s="166"/>
      <c r="M186" s="166"/>
      <c r="N186" s="166"/>
      <c r="O186" s="166"/>
      <c r="P186" s="166"/>
      <c r="Q186" s="166"/>
      <c r="R186" s="166"/>
      <c r="S186" s="166"/>
      <c r="T186" s="166"/>
      <c r="U186" s="166"/>
      <c r="V186" s="422"/>
      <c r="W186" s="748" t="s">
        <v>384</v>
      </c>
      <c r="X186" s="748" t="s">
        <v>384</v>
      </c>
      <c r="Y186" s="749">
        <v>80</v>
      </c>
      <c r="Z186" s="166"/>
      <c r="AA186" s="166"/>
      <c r="AB186" s="584"/>
    </row>
    <row r="187" spans="1:28" ht="15.75" customHeight="1">
      <c r="A187" s="759"/>
      <c r="B187" s="751"/>
      <c r="C187" s="774"/>
      <c r="D187" s="751"/>
      <c r="E187" s="753"/>
      <c r="F187" s="750"/>
      <c r="G187" s="166">
        <v>2016</v>
      </c>
      <c r="H187" s="166"/>
      <c r="I187" s="166"/>
      <c r="J187" s="166"/>
      <c r="K187" s="166"/>
      <c r="L187" s="166"/>
      <c r="M187" s="166"/>
      <c r="N187" s="166"/>
      <c r="O187" s="166"/>
      <c r="P187" s="166"/>
      <c r="Q187" s="166"/>
      <c r="R187" s="166"/>
      <c r="S187" s="166"/>
      <c r="T187" s="166"/>
      <c r="U187" s="166"/>
      <c r="V187" s="422"/>
      <c r="W187" s="748"/>
      <c r="X187" s="748"/>
      <c r="Y187" s="749"/>
      <c r="Z187" s="166"/>
      <c r="AA187" s="166"/>
      <c r="AB187" s="584"/>
    </row>
    <row r="188" spans="1:28" ht="15.75" customHeight="1">
      <c r="A188" s="759"/>
      <c r="B188" s="736"/>
      <c r="C188" s="774"/>
      <c r="D188" s="736"/>
      <c r="E188" s="736"/>
      <c r="F188" s="750"/>
      <c r="G188" s="432">
        <v>2023</v>
      </c>
      <c r="H188" s="166"/>
      <c r="I188" s="166"/>
      <c r="J188" s="166"/>
      <c r="K188" s="166"/>
      <c r="L188" s="166"/>
      <c r="M188" s="166"/>
      <c r="N188" s="166"/>
      <c r="O188" s="166"/>
      <c r="P188" s="166"/>
      <c r="Q188" s="166"/>
      <c r="R188" s="166"/>
      <c r="S188" s="166"/>
      <c r="T188" s="166"/>
      <c r="U188" s="166"/>
      <c r="V188" s="422"/>
      <c r="W188" s="748"/>
      <c r="X188" s="748"/>
      <c r="Y188" s="749"/>
      <c r="Z188" s="166"/>
      <c r="AA188" s="166"/>
      <c r="AB188" s="584"/>
    </row>
    <row r="189" spans="1:28" ht="15.75" customHeight="1">
      <c r="A189" s="759"/>
      <c r="B189" s="736"/>
      <c r="C189" s="774"/>
      <c r="D189" s="736"/>
      <c r="E189" s="736"/>
      <c r="F189" s="750" t="s">
        <v>388</v>
      </c>
      <c r="G189" s="166">
        <v>2015</v>
      </c>
      <c r="H189" s="166"/>
      <c r="I189" s="166"/>
      <c r="J189" s="166"/>
      <c r="K189" s="166"/>
      <c r="L189" s="166"/>
      <c r="M189" s="166"/>
      <c r="N189" s="166"/>
      <c r="O189" s="166"/>
      <c r="P189" s="166"/>
      <c r="Q189" s="166"/>
      <c r="R189" s="166"/>
      <c r="S189" s="166"/>
      <c r="T189" s="166"/>
      <c r="U189" s="166"/>
      <c r="V189" s="422"/>
      <c r="W189" s="748"/>
      <c r="X189" s="748"/>
      <c r="Y189" s="749"/>
      <c r="Z189" s="166"/>
      <c r="AA189" s="166"/>
      <c r="AB189" s="584"/>
    </row>
    <row r="190" spans="1:28" ht="15.75" customHeight="1">
      <c r="A190" s="759"/>
      <c r="B190" s="736"/>
      <c r="C190" s="774"/>
      <c r="D190" s="736"/>
      <c r="E190" s="736"/>
      <c r="F190" s="750"/>
      <c r="G190" s="166">
        <v>2016</v>
      </c>
      <c r="H190" s="166"/>
      <c r="I190" s="166"/>
      <c r="J190" s="166"/>
      <c r="K190" s="166"/>
      <c r="L190" s="166"/>
      <c r="M190" s="166"/>
      <c r="N190" s="166"/>
      <c r="O190" s="166"/>
      <c r="P190" s="166"/>
      <c r="Q190" s="166"/>
      <c r="R190" s="166"/>
      <c r="S190" s="166"/>
      <c r="T190" s="166"/>
      <c r="U190" s="166"/>
      <c r="V190" s="422"/>
      <c r="W190" s="748"/>
      <c r="X190" s="748"/>
      <c r="Y190" s="749"/>
      <c r="Z190" s="166"/>
      <c r="AA190" s="166"/>
      <c r="AB190" s="584"/>
    </row>
    <row r="191" spans="1:28" ht="15.75" customHeight="1">
      <c r="A191" s="759"/>
      <c r="B191" s="736"/>
      <c r="C191" s="774"/>
      <c r="D191" s="736"/>
      <c r="E191" s="736"/>
      <c r="F191" s="750"/>
      <c r="G191" s="166">
        <v>2023</v>
      </c>
      <c r="H191" s="166"/>
      <c r="I191" s="166"/>
      <c r="J191" s="166"/>
      <c r="K191" s="166"/>
      <c r="L191" s="166"/>
      <c r="M191" s="166"/>
      <c r="N191" s="166"/>
      <c r="O191" s="166"/>
      <c r="P191" s="166"/>
      <c r="Q191" s="166"/>
      <c r="R191" s="166"/>
      <c r="S191" s="166"/>
      <c r="T191" s="166"/>
      <c r="U191" s="166"/>
      <c r="V191" s="422"/>
      <c r="W191" s="748"/>
      <c r="X191" s="748"/>
      <c r="Y191" s="749"/>
      <c r="Z191" s="166"/>
      <c r="AA191" s="166"/>
      <c r="AB191" s="584"/>
    </row>
    <row r="192" spans="1:28" ht="15.75" customHeight="1">
      <c r="A192" s="759"/>
      <c r="B192" s="751">
        <v>3</v>
      </c>
      <c r="C192" s="766" t="s">
        <v>446</v>
      </c>
      <c r="D192" s="751" t="s">
        <v>444</v>
      </c>
      <c r="E192" s="753" t="s">
        <v>385</v>
      </c>
      <c r="F192" s="750" t="s">
        <v>389</v>
      </c>
      <c r="G192" s="166">
        <v>2015</v>
      </c>
      <c r="H192" s="166"/>
      <c r="I192" s="166"/>
      <c r="J192" s="166"/>
      <c r="K192" s="166"/>
      <c r="L192" s="166"/>
      <c r="M192" s="166"/>
      <c r="N192" s="166"/>
      <c r="O192" s="166"/>
      <c r="P192" s="166"/>
      <c r="Q192" s="166"/>
      <c r="R192" s="166"/>
      <c r="S192" s="166"/>
      <c r="T192" s="166"/>
      <c r="U192" s="166"/>
      <c r="V192" s="422"/>
      <c r="W192" s="761" t="s">
        <v>384</v>
      </c>
      <c r="X192" s="761" t="s">
        <v>384</v>
      </c>
      <c r="Y192" s="763">
        <v>690</v>
      </c>
      <c r="Z192" s="166"/>
      <c r="AA192" s="166"/>
      <c r="AB192" s="584"/>
    </row>
    <row r="193" spans="1:28" ht="15.75" customHeight="1">
      <c r="A193" s="759"/>
      <c r="B193" s="751"/>
      <c r="C193" s="766"/>
      <c r="D193" s="751"/>
      <c r="E193" s="753"/>
      <c r="F193" s="750"/>
      <c r="G193" s="166">
        <v>2016</v>
      </c>
      <c r="H193" s="166"/>
      <c r="I193" s="166"/>
      <c r="J193" s="166"/>
      <c r="K193" s="166"/>
      <c r="L193" s="166"/>
      <c r="M193" s="166"/>
      <c r="N193" s="166"/>
      <c r="O193" s="166"/>
      <c r="P193" s="166"/>
      <c r="Q193" s="166"/>
      <c r="R193" s="166"/>
      <c r="S193" s="166"/>
      <c r="T193" s="166"/>
      <c r="U193" s="166"/>
      <c r="V193" s="422"/>
      <c r="W193" s="761"/>
      <c r="X193" s="761"/>
      <c r="Y193" s="763"/>
      <c r="Z193" s="166"/>
      <c r="AA193" s="166"/>
      <c r="AB193" s="584"/>
    </row>
    <row r="194" spans="1:28" ht="15.75" customHeight="1">
      <c r="A194" s="759"/>
      <c r="B194" s="751"/>
      <c r="C194" s="766"/>
      <c r="D194" s="751"/>
      <c r="E194" s="753"/>
      <c r="F194" s="750"/>
      <c r="G194" s="166">
        <v>2023</v>
      </c>
      <c r="H194" s="166"/>
      <c r="I194" s="166"/>
      <c r="J194" s="166"/>
      <c r="K194" s="166"/>
      <c r="L194" s="166"/>
      <c r="M194" s="166"/>
      <c r="N194" s="166"/>
      <c r="O194" s="166"/>
      <c r="P194" s="166"/>
      <c r="Q194" s="166"/>
      <c r="R194" s="166"/>
      <c r="S194" s="166"/>
      <c r="T194" s="166"/>
      <c r="U194" s="166"/>
      <c r="V194" s="422"/>
      <c r="W194" s="761"/>
      <c r="X194" s="761"/>
      <c r="Y194" s="763"/>
      <c r="Z194" s="166"/>
      <c r="AA194" s="166"/>
      <c r="AB194" s="584"/>
    </row>
    <row r="195" spans="1:28" ht="15.75" customHeight="1">
      <c r="A195" s="759"/>
      <c r="B195" s="751"/>
      <c r="C195" s="766"/>
      <c r="D195" s="751"/>
      <c r="E195" s="753"/>
      <c r="F195" s="750" t="s">
        <v>388</v>
      </c>
      <c r="G195" s="166">
        <v>2015</v>
      </c>
      <c r="H195" s="166"/>
      <c r="I195" s="166"/>
      <c r="J195" s="166"/>
      <c r="K195" s="166"/>
      <c r="L195" s="166"/>
      <c r="M195" s="166"/>
      <c r="N195" s="166"/>
      <c r="O195" s="166"/>
      <c r="P195" s="166"/>
      <c r="Q195" s="166"/>
      <c r="R195" s="166"/>
      <c r="S195" s="166"/>
      <c r="T195" s="166"/>
      <c r="U195" s="166"/>
      <c r="V195" s="422"/>
      <c r="W195" s="761"/>
      <c r="X195" s="761"/>
      <c r="Y195" s="763"/>
      <c r="Z195" s="166"/>
      <c r="AA195" s="166"/>
      <c r="AB195" s="584"/>
    </row>
    <row r="196" spans="1:28" ht="15.75" customHeight="1">
      <c r="A196" s="759"/>
      <c r="B196" s="751"/>
      <c r="C196" s="766"/>
      <c r="D196" s="751"/>
      <c r="E196" s="753"/>
      <c r="F196" s="750"/>
      <c r="G196" s="166">
        <v>2016</v>
      </c>
      <c r="H196" s="166"/>
      <c r="I196" s="166"/>
      <c r="J196" s="166"/>
      <c r="K196" s="166"/>
      <c r="L196" s="166"/>
      <c r="M196" s="166"/>
      <c r="N196" s="166"/>
      <c r="O196" s="166"/>
      <c r="P196" s="166"/>
      <c r="Q196" s="166"/>
      <c r="R196" s="166"/>
      <c r="S196" s="166"/>
      <c r="T196" s="166"/>
      <c r="U196" s="166"/>
      <c r="V196" s="422"/>
      <c r="W196" s="761"/>
      <c r="X196" s="761"/>
      <c r="Y196" s="763"/>
      <c r="Z196" s="166"/>
      <c r="AA196" s="166"/>
      <c r="AB196" s="584"/>
    </row>
    <row r="197" spans="1:28" ht="15.75" customHeight="1">
      <c r="A197" s="759"/>
      <c r="B197" s="751"/>
      <c r="C197" s="766"/>
      <c r="D197" s="751"/>
      <c r="E197" s="753"/>
      <c r="F197" s="750"/>
      <c r="G197" s="166">
        <v>2023</v>
      </c>
      <c r="H197" s="166"/>
      <c r="I197" s="166"/>
      <c r="J197" s="166"/>
      <c r="K197" s="166"/>
      <c r="L197" s="166"/>
      <c r="M197" s="166"/>
      <c r="N197" s="166"/>
      <c r="O197" s="166"/>
      <c r="P197" s="166"/>
      <c r="Q197" s="166"/>
      <c r="R197" s="166"/>
      <c r="S197" s="166"/>
      <c r="T197" s="166"/>
      <c r="U197" s="166"/>
      <c r="V197" s="422"/>
      <c r="W197" s="761"/>
      <c r="X197" s="761"/>
      <c r="Y197" s="763"/>
      <c r="Z197" s="166"/>
      <c r="AA197" s="166"/>
      <c r="AB197" s="584"/>
    </row>
    <row r="198" spans="1:28" ht="15.75" customHeight="1">
      <c r="A198" s="759"/>
      <c r="B198" s="751">
        <v>4</v>
      </c>
      <c r="C198" s="752" t="s">
        <v>482</v>
      </c>
      <c r="D198" s="751" t="s">
        <v>444</v>
      </c>
      <c r="E198" s="753" t="s">
        <v>385</v>
      </c>
      <c r="F198" s="750" t="s">
        <v>389</v>
      </c>
      <c r="G198" s="166">
        <v>2015</v>
      </c>
      <c r="H198" s="166"/>
      <c r="I198" s="166"/>
      <c r="J198" s="166"/>
      <c r="K198" s="166"/>
      <c r="L198" s="166"/>
      <c r="M198" s="166"/>
      <c r="N198" s="166"/>
      <c r="O198" s="166"/>
      <c r="P198" s="166"/>
      <c r="Q198" s="166"/>
      <c r="R198" s="166"/>
      <c r="S198" s="166"/>
      <c r="T198" s="166"/>
      <c r="U198" s="166"/>
      <c r="V198" s="422"/>
      <c r="W198" s="748" t="s">
        <v>384</v>
      </c>
      <c r="X198" s="748" t="s">
        <v>384</v>
      </c>
      <c r="Y198" s="763">
        <v>32</v>
      </c>
      <c r="Z198" s="166"/>
      <c r="AA198" s="166"/>
      <c r="AB198" s="584"/>
    </row>
    <row r="199" spans="1:28" ht="15.75" customHeight="1">
      <c r="A199" s="759"/>
      <c r="B199" s="751"/>
      <c r="C199" s="752"/>
      <c r="D199" s="751"/>
      <c r="E199" s="753"/>
      <c r="F199" s="750"/>
      <c r="G199" s="166">
        <v>2016</v>
      </c>
      <c r="H199" s="166"/>
      <c r="I199" s="166"/>
      <c r="J199" s="166"/>
      <c r="K199" s="166"/>
      <c r="L199" s="166"/>
      <c r="M199" s="166"/>
      <c r="N199" s="166"/>
      <c r="O199" s="166"/>
      <c r="P199" s="166"/>
      <c r="Q199" s="166"/>
      <c r="R199" s="166"/>
      <c r="S199" s="166"/>
      <c r="T199" s="166"/>
      <c r="U199" s="166"/>
      <c r="V199" s="422"/>
      <c r="W199" s="748"/>
      <c r="X199" s="748"/>
      <c r="Y199" s="763"/>
      <c r="Z199" s="166"/>
      <c r="AA199" s="166"/>
      <c r="AB199" s="584"/>
    </row>
    <row r="200" spans="1:28" ht="15.75" customHeight="1">
      <c r="A200" s="759"/>
      <c r="B200" s="751"/>
      <c r="C200" s="752"/>
      <c r="D200" s="751"/>
      <c r="E200" s="753"/>
      <c r="F200" s="750"/>
      <c r="G200" s="166">
        <v>2023</v>
      </c>
      <c r="H200" s="166"/>
      <c r="I200" s="166"/>
      <c r="J200" s="166"/>
      <c r="K200" s="166"/>
      <c r="L200" s="166"/>
      <c r="M200" s="166"/>
      <c r="N200" s="166"/>
      <c r="O200" s="166"/>
      <c r="P200" s="166"/>
      <c r="Q200" s="166"/>
      <c r="R200" s="166"/>
      <c r="S200" s="166"/>
      <c r="T200" s="166"/>
      <c r="U200" s="166"/>
      <c r="V200" s="422"/>
      <c r="W200" s="748"/>
      <c r="X200" s="748"/>
      <c r="Y200" s="763"/>
      <c r="Z200" s="166"/>
      <c r="AA200" s="166"/>
      <c r="AB200" s="584"/>
    </row>
    <row r="201" spans="1:28" ht="15.75" customHeight="1">
      <c r="A201" s="759"/>
      <c r="B201" s="751"/>
      <c r="C201" s="752"/>
      <c r="D201" s="751"/>
      <c r="E201" s="753"/>
      <c r="F201" s="750" t="s">
        <v>388</v>
      </c>
      <c r="G201" s="166">
        <v>2015</v>
      </c>
      <c r="H201" s="166"/>
      <c r="I201" s="166"/>
      <c r="J201" s="166"/>
      <c r="K201" s="166"/>
      <c r="L201" s="166"/>
      <c r="M201" s="166"/>
      <c r="N201" s="166"/>
      <c r="O201" s="166"/>
      <c r="P201" s="166"/>
      <c r="Q201" s="166"/>
      <c r="R201" s="166"/>
      <c r="S201" s="166"/>
      <c r="T201" s="166"/>
      <c r="U201" s="166"/>
      <c r="V201" s="422"/>
      <c r="W201" s="748"/>
      <c r="X201" s="748"/>
      <c r="Y201" s="763"/>
      <c r="Z201" s="166"/>
      <c r="AA201" s="166"/>
      <c r="AB201" s="584"/>
    </row>
    <row r="202" spans="1:28" ht="15.75" customHeight="1">
      <c r="A202" s="759"/>
      <c r="B202" s="751"/>
      <c r="C202" s="752"/>
      <c r="D202" s="751"/>
      <c r="E202" s="753"/>
      <c r="F202" s="750"/>
      <c r="G202" s="166">
        <v>2016</v>
      </c>
      <c r="H202" s="166"/>
      <c r="I202" s="166"/>
      <c r="J202" s="166"/>
      <c r="K202" s="166"/>
      <c r="L202" s="166"/>
      <c r="M202" s="166"/>
      <c r="N202" s="166"/>
      <c r="O202" s="166"/>
      <c r="P202" s="166"/>
      <c r="Q202" s="166"/>
      <c r="R202" s="166"/>
      <c r="S202" s="166"/>
      <c r="T202" s="166"/>
      <c r="U202" s="166"/>
      <c r="V202" s="422"/>
      <c r="W202" s="748"/>
      <c r="X202" s="748"/>
      <c r="Y202" s="763"/>
      <c r="Z202" s="166"/>
      <c r="AA202" s="166"/>
      <c r="AB202" s="584"/>
    </row>
    <row r="203" spans="1:28" ht="15.75" customHeight="1">
      <c r="A203" s="759"/>
      <c r="B203" s="751"/>
      <c r="C203" s="752"/>
      <c r="D203" s="751"/>
      <c r="E203" s="753"/>
      <c r="F203" s="750"/>
      <c r="G203" s="166">
        <v>2023</v>
      </c>
      <c r="H203" s="166"/>
      <c r="I203" s="166"/>
      <c r="J203" s="166"/>
      <c r="K203" s="166"/>
      <c r="L203" s="166"/>
      <c r="M203" s="166"/>
      <c r="N203" s="166"/>
      <c r="O203" s="166"/>
      <c r="P203" s="166"/>
      <c r="Q203" s="166"/>
      <c r="R203" s="166"/>
      <c r="S203" s="166"/>
      <c r="T203" s="166"/>
      <c r="U203" s="166"/>
      <c r="V203" s="422"/>
      <c r="W203" s="748"/>
      <c r="X203" s="748"/>
      <c r="Y203" s="763"/>
      <c r="Z203" s="166"/>
      <c r="AA203" s="166"/>
      <c r="AB203" s="584"/>
    </row>
    <row r="204" spans="1:28" ht="15.75" customHeight="1">
      <c r="A204" s="759"/>
      <c r="B204" s="751">
        <v>5</v>
      </c>
      <c r="C204" s="752" t="s">
        <v>481</v>
      </c>
      <c r="D204" s="751" t="s">
        <v>444</v>
      </c>
      <c r="E204" s="753" t="s">
        <v>385</v>
      </c>
      <c r="F204" s="750" t="s">
        <v>389</v>
      </c>
      <c r="G204" s="166">
        <v>2015</v>
      </c>
      <c r="H204" s="166"/>
      <c r="I204" s="166"/>
      <c r="J204" s="166"/>
      <c r="K204" s="166"/>
      <c r="L204" s="166"/>
      <c r="M204" s="166"/>
      <c r="N204" s="166"/>
      <c r="O204" s="166"/>
      <c r="P204" s="166"/>
      <c r="Q204" s="166"/>
      <c r="R204" s="166"/>
      <c r="S204" s="166"/>
      <c r="T204" s="166"/>
      <c r="U204" s="166"/>
      <c r="V204" s="422"/>
      <c r="W204" s="761" t="s">
        <v>384</v>
      </c>
      <c r="X204" s="761" t="s">
        <v>384</v>
      </c>
      <c r="Y204" s="749">
        <v>360</v>
      </c>
      <c r="Z204" s="166"/>
      <c r="AA204" s="166"/>
      <c r="AB204" s="584"/>
    </row>
    <row r="205" spans="1:28" ht="15.75" customHeight="1">
      <c r="A205" s="759"/>
      <c r="B205" s="751"/>
      <c r="C205" s="752"/>
      <c r="D205" s="751"/>
      <c r="E205" s="753"/>
      <c r="F205" s="750"/>
      <c r="G205" s="166">
        <v>2016</v>
      </c>
      <c r="H205" s="166"/>
      <c r="I205" s="166"/>
      <c r="J205" s="166"/>
      <c r="K205" s="166"/>
      <c r="L205" s="166"/>
      <c r="M205" s="166"/>
      <c r="N205" s="166"/>
      <c r="O205" s="166"/>
      <c r="P205" s="166"/>
      <c r="Q205" s="166"/>
      <c r="R205" s="166"/>
      <c r="S205" s="166"/>
      <c r="T205" s="166"/>
      <c r="U205" s="166"/>
      <c r="V205" s="422"/>
      <c r="W205" s="761"/>
      <c r="X205" s="761"/>
      <c r="Y205" s="749"/>
      <c r="Z205" s="166"/>
      <c r="AA205" s="166"/>
      <c r="AB205" s="584"/>
    </row>
    <row r="206" spans="1:28" ht="15.75" customHeight="1">
      <c r="A206" s="759"/>
      <c r="B206" s="736"/>
      <c r="C206" s="752"/>
      <c r="D206" s="751"/>
      <c r="E206" s="753"/>
      <c r="F206" s="750"/>
      <c r="G206" s="166">
        <v>2023</v>
      </c>
      <c r="H206" s="166"/>
      <c r="I206" s="166"/>
      <c r="J206" s="166"/>
      <c r="K206" s="166"/>
      <c r="L206" s="166"/>
      <c r="M206" s="166"/>
      <c r="N206" s="166"/>
      <c r="O206" s="166"/>
      <c r="P206" s="166"/>
      <c r="Q206" s="166"/>
      <c r="R206" s="166"/>
      <c r="S206" s="166"/>
      <c r="T206" s="166"/>
      <c r="U206" s="166"/>
      <c r="V206" s="422"/>
      <c r="W206" s="761"/>
      <c r="X206" s="761"/>
      <c r="Y206" s="749"/>
      <c r="Z206" s="166"/>
      <c r="AA206" s="166"/>
      <c r="AB206" s="584"/>
    </row>
    <row r="207" spans="1:28" ht="15.75" customHeight="1">
      <c r="A207" s="759"/>
      <c r="B207" s="736"/>
      <c r="C207" s="752"/>
      <c r="D207" s="751"/>
      <c r="E207" s="753"/>
      <c r="F207" s="750" t="s">
        <v>388</v>
      </c>
      <c r="G207" s="166">
        <v>2015</v>
      </c>
      <c r="H207" s="166"/>
      <c r="I207" s="166"/>
      <c r="J207" s="166"/>
      <c r="K207" s="166"/>
      <c r="L207" s="166"/>
      <c r="M207" s="166"/>
      <c r="N207" s="166"/>
      <c r="O207" s="166"/>
      <c r="P207" s="166"/>
      <c r="Q207" s="166"/>
      <c r="R207" s="166"/>
      <c r="S207" s="166"/>
      <c r="T207" s="166"/>
      <c r="U207" s="166"/>
      <c r="V207" s="422"/>
      <c r="W207" s="761"/>
      <c r="X207" s="761"/>
      <c r="Y207" s="749"/>
      <c r="Z207" s="166"/>
      <c r="AA207" s="166"/>
      <c r="AB207" s="584"/>
    </row>
    <row r="208" spans="1:28" ht="15.75" customHeight="1">
      <c r="A208" s="759"/>
      <c r="B208" s="736"/>
      <c r="C208" s="752"/>
      <c r="D208" s="751"/>
      <c r="E208" s="753"/>
      <c r="F208" s="750"/>
      <c r="G208" s="166">
        <v>2016</v>
      </c>
      <c r="H208" s="166"/>
      <c r="I208" s="166"/>
      <c r="J208" s="166"/>
      <c r="K208" s="166"/>
      <c r="L208" s="166"/>
      <c r="M208" s="166"/>
      <c r="N208" s="166"/>
      <c r="O208" s="166"/>
      <c r="P208" s="166"/>
      <c r="Q208" s="166"/>
      <c r="R208" s="166"/>
      <c r="S208" s="166"/>
      <c r="T208" s="166"/>
      <c r="U208" s="166"/>
      <c r="V208" s="422"/>
      <c r="W208" s="761"/>
      <c r="X208" s="761"/>
      <c r="Y208" s="749"/>
      <c r="Z208" s="166"/>
      <c r="AA208" s="166"/>
      <c r="AB208" s="584"/>
    </row>
    <row r="209" spans="1:28" ht="15.75" customHeight="1">
      <c r="A209" s="759"/>
      <c r="B209" s="736"/>
      <c r="C209" s="752"/>
      <c r="D209" s="751"/>
      <c r="E209" s="753"/>
      <c r="F209" s="750"/>
      <c r="G209" s="166">
        <v>2023</v>
      </c>
      <c r="H209" s="166"/>
      <c r="I209" s="166"/>
      <c r="J209" s="166"/>
      <c r="K209" s="166"/>
      <c r="L209" s="166"/>
      <c r="M209" s="166"/>
      <c r="N209" s="166"/>
      <c r="O209" s="166"/>
      <c r="P209" s="166"/>
      <c r="Q209" s="166"/>
      <c r="R209" s="166"/>
      <c r="S209" s="166"/>
      <c r="T209" s="166"/>
      <c r="U209" s="166"/>
      <c r="V209" s="422"/>
      <c r="W209" s="761"/>
      <c r="X209" s="761"/>
      <c r="Y209" s="749"/>
      <c r="Z209" s="166"/>
      <c r="AA209" s="166"/>
      <c r="AB209" s="584"/>
    </row>
    <row r="210" spans="1:28" ht="15.75" customHeight="1">
      <c r="A210" s="759"/>
      <c r="B210" s="751">
        <v>6</v>
      </c>
      <c r="C210" s="752" t="s">
        <v>486</v>
      </c>
      <c r="D210" s="751" t="s">
        <v>444</v>
      </c>
      <c r="E210" s="753" t="s">
        <v>385</v>
      </c>
      <c r="F210" s="750" t="s">
        <v>389</v>
      </c>
      <c r="G210" s="166">
        <v>2015</v>
      </c>
      <c r="H210" s="166"/>
      <c r="I210" s="166"/>
      <c r="J210" s="166"/>
      <c r="K210" s="166"/>
      <c r="L210" s="166"/>
      <c r="M210" s="166"/>
      <c r="N210" s="166"/>
      <c r="O210" s="166"/>
      <c r="P210" s="166"/>
      <c r="Q210" s="166"/>
      <c r="R210" s="166"/>
      <c r="S210" s="166"/>
      <c r="T210" s="166"/>
      <c r="U210" s="166"/>
      <c r="V210" s="422"/>
      <c r="W210" s="748" t="s">
        <v>384</v>
      </c>
      <c r="X210" s="748" t="s">
        <v>384</v>
      </c>
      <c r="Y210" s="763">
        <v>470</v>
      </c>
      <c r="Z210" s="166"/>
      <c r="AA210" s="166"/>
      <c r="AB210" s="584"/>
    </row>
    <row r="211" spans="1:28" ht="15.75" customHeight="1">
      <c r="A211" s="759"/>
      <c r="B211" s="751"/>
      <c r="C211" s="752"/>
      <c r="D211" s="751"/>
      <c r="E211" s="753"/>
      <c r="F211" s="750"/>
      <c r="G211" s="166">
        <v>2016</v>
      </c>
      <c r="H211" s="166"/>
      <c r="I211" s="166"/>
      <c r="J211" s="166"/>
      <c r="K211" s="166"/>
      <c r="L211" s="166"/>
      <c r="M211" s="166"/>
      <c r="N211" s="166"/>
      <c r="O211" s="166"/>
      <c r="P211" s="166"/>
      <c r="Q211" s="166"/>
      <c r="R211" s="166"/>
      <c r="S211" s="166"/>
      <c r="T211" s="166"/>
      <c r="U211" s="166"/>
      <c r="V211" s="422"/>
      <c r="W211" s="748"/>
      <c r="X211" s="748"/>
      <c r="Y211" s="763"/>
      <c r="Z211" s="166"/>
      <c r="AA211" s="166"/>
      <c r="AB211" s="584"/>
    </row>
    <row r="212" spans="1:28" ht="15.75" customHeight="1">
      <c r="A212" s="759"/>
      <c r="B212" s="751"/>
      <c r="C212" s="752"/>
      <c r="D212" s="751"/>
      <c r="E212" s="753"/>
      <c r="F212" s="750"/>
      <c r="G212" s="166">
        <v>2023</v>
      </c>
      <c r="H212" s="166"/>
      <c r="I212" s="166"/>
      <c r="J212" s="166"/>
      <c r="K212" s="166"/>
      <c r="L212" s="166"/>
      <c r="M212" s="166"/>
      <c r="N212" s="166"/>
      <c r="O212" s="166"/>
      <c r="P212" s="166"/>
      <c r="Q212" s="166"/>
      <c r="R212" s="166"/>
      <c r="S212" s="166"/>
      <c r="T212" s="166"/>
      <c r="U212" s="166"/>
      <c r="V212" s="422"/>
      <c r="W212" s="748"/>
      <c r="X212" s="748"/>
      <c r="Y212" s="763"/>
      <c r="Z212" s="166"/>
      <c r="AA212" s="166"/>
      <c r="AB212" s="584"/>
    </row>
    <row r="213" spans="1:28" ht="15.75" customHeight="1">
      <c r="A213" s="759"/>
      <c r="B213" s="751"/>
      <c r="C213" s="752"/>
      <c r="D213" s="751"/>
      <c r="E213" s="753"/>
      <c r="F213" s="750" t="s">
        <v>388</v>
      </c>
      <c r="G213" s="166">
        <v>2015</v>
      </c>
      <c r="H213" s="166"/>
      <c r="I213" s="166"/>
      <c r="J213" s="166"/>
      <c r="K213" s="166"/>
      <c r="L213" s="166"/>
      <c r="M213" s="166"/>
      <c r="N213" s="166"/>
      <c r="O213" s="166"/>
      <c r="P213" s="166"/>
      <c r="Q213" s="166"/>
      <c r="R213" s="166"/>
      <c r="S213" s="166"/>
      <c r="T213" s="166"/>
      <c r="U213" s="166"/>
      <c r="V213" s="422"/>
      <c r="W213" s="748"/>
      <c r="X213" s="748"/>
      <c r="Y213" s="763"/>
      <c r="Z213" s="166"/>
      <c r="AA213" s="166"/>
      <c r="AB213" s="584"/>
    </row>
    <row r="214" spans="1:28" ht="15.75" customHeight="1">
      <c r="A214" s="759"/>
      <c r="B214" s="751"/>
      <c r="C214" s="752"/>
      <c r="D214" s="751"/>
      <c r="E214" s="753"/>
      <c r="F214" s="750"/>
      <c r="G214" s="166">
        <v>2016</v>
      </c>
      <c r="H214" s="166"/>
      <c r="I214" s="166"/>
      <c r="J214" s="166"/>
      <c r="K214" s="166"/>
      <c r="L214" s="166"/>
      <c r="M214" s="166"/>
      <c r="N214" s="166"/>
      <c r="O214" s="166"/>
      <c r="P214" s="166"/>
      <c r="Q214" s="166"/>
      <c r="R214" s="166"/>
      <c r="S214" s="166"/>
      <c r="T214" s="166"/>
      <c r="U214" s="166"/>
      <c r="V214" s="422"/>
      <c r="W214" s="748"/>
      <c r="X214" s="748"/>
      <c r="Y214" s="763"/>
      <c r="Z214" s="166"/>
      <c r="AA214" s="166"/>
      <c r="AB214" s="584"/>
    </row>
    <row r="215" spans="1:28" ht="15.75" customHeight="1">
      <c r="A215" s="759"/>
      <c r="B215" s="751"/>
      <c r="C215" s="752"/>
      <c r="D215" s="751"/>
      <c r="E215" s="753"/>
      <c r="F215" s="750"/>
      <c r="G215" s="166">
        <v>2023</v>
      </c>
      <c r="H215" s="166"/>
      <c r="I215" s="166"/>
      <c r="J215" s="166"/>
      <c r="K215" s="166"/>
      <c r="L215" s="166"/>
      <c r="M215" s="166"/>
      <c r="N215" s="166"/>
      <c r="O215" s="166"/>
      <c r="P215" s="166"/>
      <c r="Q215" s="166"/>
      <c r="R215" s="166"/>
      <c r="S215" s="166"/>
      <c r="T215" s="166"/>
      <c r="U215" s="166"/>
      <c r="V215" s="422"/>
      <c r="W215" s="748"/>
      <c r="X215" s="748"/>
      <c r="Y215" s="763"/>
      <c r="Z215" s="166"/>
      <c r="AA215" s="166"/>
      <c r="AB215" s="584"/>
    </row>
    <row r="216" spans="1:28" ht="15.75" customHeight="1">
      <c r="A216" s="759"/>
      <c r="B216" s="751">
        <v>7</v>
      </c>
      <c r="C216" s="752" t="s">
        <v>485</v>
      </c>
      <c r="D216" s="751" t="s">
        <v>444</v>
      </c>
      <c r="E216" s="753" t="s">
        <v>385</v>
      </c>
      <c r="F216" s="750" t="s">
        <v>389</v>
      </c>
      <c r="G216" s="166">
        <v>2015</v>
      </c>
      <c r="H216" s="166"/>
      <c r="I216" s="166"/>
      <c r="J216" s="166"/>
      <c r="K216" s="166"/>
      <c r="L216" s="166"/>
      <c r="M216" s="166"/>
      <c r="N216" s="166"/>
      <c r="O216" s="166"/>
      <c r="P216" s="166"/>
      <c r="Q216" s="166"/>
      <c r="R216" s="166"/>
      <c r="S216" s="166"/>
      <c r="T216" s="166"/>
      <c r="U216" s="166"/>
      <c r="V216" s="422"/>
      <c r="W216" s="748" t="s">
        <v>384</v>
      </c>
      <c r="X216" s="748" t="s">
        <v>384</v>
      </c>
      <c r="Y216" s="763">
        <v>690</v>
      </c>
      <c r="Z216" s="166"/>
      <c r="AA216" s="166"/>
      <c r="AB216" s="584"/>
    </row>
    <row r="217" spans="1:28" ht="15.75" customHeight="1">
      <c r="A217" s="759"/>
      <c r="B217" s="751"/>
      <c r="C217" s="752"/>
      <c r="D217" s="751"/>
      <c r="E217" s="753"/>
      <c r="F217" s="750"/>
      <c r="G217" s="166">
        <v>2016</v>
      </c>
      <c r="H217" s="166"/>
      <c r="I217" s="166"/>
      <c r="J217" s="166"/>
      <c r="K217" s="166"/>
      <c r="L217" s="166"/>
      <c r="M217" s="166"/>
      <c r="N217" s="166"/>
      <c r="O217" s="166"/>
      <c r="P217" s="166"/>
      <c r="Q217" s="166"/>
      <c r="R217" s="166"/>
      <c r="S217" s="166"/>
      <c r="T217" s="166"/>
      <c r="U217" s="166"/>
      <c r="V217" s="422"/>
      <c r="W217" s="748"/>
      <c r="X217" s="748"/>
      <c r="Y217" s="763"/>
      <c r="Z217" s="166"/>
      <c r="AA217" s="166"/>
      <c r="AB217" s="584"/>
    </row>
    <row r="218" spans="1:28" ht="15.75" customHeight="1">
      <c r="A218" s="759"/>
      <c r="B218" s="751"/>
      <c r="C218" s="752"/>
      <c r="D218" s="751"/>
      <c r="E218" s="753"/>
      <c r="F218" s="750"/>
      <c r="G218" s="166">
        <v>2023</v>
      </c>
      <c r="H218" s="166"/>
      <c r="I218" s="166"/>
      <c r="J218" s="166"/>
      <c r="K218" s="166"/>
      <c r="L218" s="166"/>
      <c r="M218" s="166"/>
      <c r="N218" s="166"/>
      <c r="O218" s="166"/>
      <c r="P218" s="166"/>
      <c r="Q218" s="166"/>
      <c r="R218" s="166"/>
      <c r="S218" s="166"/>
      <c r="T218" s="166"/>
      <c r="U218" s="166"/>
      <c r="V218" s="422"/>
      <c r="W218" s="748"/>
      <c r="X218" s="748"/>
      <c r="Y218" s="763"/>
      <c r="Z218" s="166"/>
      <c r="AA218" s="166"/>
      <c r="AB218" s="584"/>
    </row>
    <row r="219" spans="1:28" ht="15.75" customHeight="1">
      <c r="A219" s="759"/>
      <c r="B219" s="751"/>
      <c r="C219" s="752"/>
      <c r="D219" s="751"/>
      <c r="E219" s="753"/>
      <c r="F219" s="750" t="s">
        <v>388</v>
      </c>
      <c r="G219" s="166">
        <v>2015</v>
      </c>
      <c r="H219" s="166"/>
      <c r="I219" s="166"/>
      <c r="J219" s="166"/>
      <c r="K219" s="166"/>
      <c r="L219" s="166"/>
      <c r="M219" s="166"/>
      <c r="N219" s="166"/>
      <c r="O219" s="166"/>
      <c r="P219" s="166"/>
      <c r="Q219" s="166"/>
      <c r="R219" s="166"/>
      <c r="S219" s="166"/>
      <c r="T219" s="166"/>
      <c r="U219" s="166"/>
      <c r="V219" s="422"/>
      <c r="W219" s="748"/>
      <c r="X219" s="748"/>
      <c r="Y219" s="763"/>
      <c r="Z219" s="166"/>
      <c r="AA219" s="166"/>
      <c r="AB219" s="584"/>
    </row>
    <row r="220" spans="1:28" ht="15.75" customHeight="1">
      <c r="A220" s="759"/>
      <c r="B220" s="751"/>
      <c r="C220" s="752"/>
      <c r="D220" s="751"/>
      <c r="E220" s="753"/>
      <c r="F220" s="750"/>
      <c r="G220" s="166">
        <v>2016</v>
      </c>
      <c r="H220" s="166"/>
      <c r="I220" s="166"/>
      <c r="J220" s="166"/>
      <c r="K220" s="166"/>
      <c r="L220" s="166"/>
      <c r="M220" s="166"/>
      <c r="N220" s="166"/>
      <c r="O220" s="166"/>
      <c r="P220" s="166"/>
      <c r="Q220" s="166"/>
      <c r="R220" s="166"/>
      <c r="S220" s="166"/>
      <c r="T220" s="166"/>
      <c r="U220" s="166"/>
      <c r="V220" s="422"/>
      <c r="W220" s="748"/>
      <c r="X220" s="748"/>
      <c r="Y220" s="763"/>
      <c r="Z220" s="166"/>
      <c r="AA220" s="166"/>
      <c r="AB220" s="584"/>
    </row>
    <row r="221" spans="1:28" ht="15.75" customHeight="1">
      <c r="A221" s="759"/>
      <c r="B221" s="751"/>
      <c r="C221" s="752"/>
      <c r="D221" s="751"/>
      <c r="E221" s="753"/>
      <c r="F221" s="750"/>
      <c r="G221" s="166">
        <v>2023</v>
      </c>
      <c r="H221" s="166"/>
      <c r="I221" s="166"/>
      <c r="J221" s="166"/>
      <c r="K221" s="166"/>
      <c r="L221" s="166"/>
      <c r="M221" s="166"/>
      <c r="N221" s="166"/>
      <c r="O221" s="166"/>
      <c r="P221" s="166"/>
      <c r="Q221" s="166"/>
      <c r="R221" s="166"/>
      <c r="S221" s="166"/>
      <c r="T221" s="166"/>
      <c r="U221" s="166"/>
      <c r="V221" s="422"/>
      <c r="W221" s="748"/>
      <c r="X221" s="748"/>
      <c r="Y221" s="763"/>
      <c r="Z221" s="166"/>
      <c r="AA221" s="166"/>
      <c r="AB221" s="584"/>
    </row>
    <row r="222" spans="1:28" ht="15.75" customHeight="1">
      <c r="A222" s="759"/>
      <c r="B222" s="751">
        <v>8</v>
      </c>
      <c r="C222" s="752" t="s">
        <v>443</v>
      </c>
      <c r="D222" s="751" t="s">
        <v>442</v>
      </c>
      <c r="E222" s="753" t="s">
        <v>385</v>
      </c>
      <c r="F222" s="750" t="s">
        <v>389</v>
      </c>
      <c r="G222" s="166">
        <v>2015</v>
      </c>
      <c r="H222" s="166"/>
      <c r="I222" s="166"/>
      <c r="J222" s="166"/>
      <c r="K222" s="166"/>
      <c r="L222" s="166"/>
      <c r="M222" s="166"/>
      <c r="N222" s="166"/>
      <c r="O222" s="166"/>
      <c r="P222" s="166"/>
      <c r="Q222" s="166"/>
      <c r="R222" s="166"/>
      <c r="S222" s="166"/>
      <c r="T222" s="166"/>
      <c r="U222" s="166"/>
      <c r="V222" s="422"/>
      <c r="W222" s="748" t="s">
        <v>384</v>
      </c>
      <c r="X222" s="748" t="s">
        <v>384</v>
      </c>
      <c r="Y222" s="763">
        <v>7000000</v>
      </c>
      <c r="Z222" s="166"/>
      <c r="AA222" s="166"/>
      <c r="AB222" s="584"/>
    </row>
    <row r="223" spans="1:28" ht="15.75" customHeight="1">
      <c r="A223" s="759"/>
      <c r="B223" s="751"/>
      <c r="C223" s="752"/>
      <c r="D223" s="751"/>
      <c r="E223" s="753"/>
      <c r="F223" s="750"/>
      <c r="G223" s="166">
        <v>2016</v>
      </c>
      <c r="H223" s="166"/>
      <c r="I223" s="166"/>
      <c r="J223" s="166"/>
      <c r="K223" s="166"/>
      <c r="L223" s="166"/>
      <c r="M223" s="166"/>
      <c r="N223" s="166"/>
      <c r="O223" s="166"/>
      <c r="P223" s="166"/>
      <c r="Q223" s="166"/>
      <c r="R223" s="166"/>
      <c r="S223" s="166"/>
      <c r="T223" s="166"/>
      <c r="U223" s="166"/>
      <c r="V223" s="422"/>
      <c r="W223" s="748"/>
      <c r="X223" s="748"/>
      <c r="Y223" s="763"/>
      <c r="Z223" s="166"/>
      <c r="AA223" s="166"/>
      <c r="AB223" s="584"/>
    </row>
    <row r="224" spans="1:28" ht="15.75" customHeight="1">
      <c r="A224" s="759"/>
      <c r="B224" s="736"/>
      <c r="C224" s="752"/>
      <c r="D224" s="751"/>
      <c r="E224" s="753"/>
      <c r="F224" s="750"/>
      <c r="G224" s="166">
        <v>2023</v>
      </c>
      <c r="H224" s="166"/>
      <c r="I224" s="166"/>
      <c r="J224" s="166"/>
      <c r="K224" s="166"/>
      <c r="L224" s="166"/>
      <c r="M224" s="166"/>
      <c r="N224" s="166"/>
      <c r="O224" s="166"/>
      <c r="P224" s="166"/>
      <c r="Q224" s="166"/>
      <c r="R224" s="166"/>
      <c r="S224" s="166"/>
      <c r="T224" s="166"/>
      <c r="U224" s="166"/>
      <c r="V224" s="422"/>
      <c r="W224" s="748"/>
      <c r="X224" s="748"/>
      <c r="Y224" s="763"/>
      <c r="Z224" s="166"/>
      <c r="AA224" s="166"/>
      <c r="AB224" s="584"/>
    </row>
    <row r="225" spans="1:28" ht="15.75" customHeight="1">
      <c r="A225" s="759"/>
      <c r="B225" s="736"/>
      <c r="C225" s="752"/>
      <c r="D225" s="751"/>
      <c r="E225" s="753"/>
      <c r="F225" s="750" t="s">
        <v>388</v>
      </c>
      <c r="G225" s="166">
        <v>2015</v>
      </c>
      <c r="H225" s="166"/>
      <c r="I225" s="166"/>
      <c r="J225" s="166"/>
      <c r="K225" s="166"/>
      <c r="L225" s="166"/>
      <c r="M225" s="166"/>
      <c r="N225" s="166"/>
      <c r="O225" s="166"/>
      <c r="P225" s="166"/>
      <c r="Q225" s="166"/>
      <c r="R225" s="166"/>
      <c r="S225" s="166"/>
      <c r="T225" s="166"/>
      <c r="U225" s="166"/>
      <c r="V225" s="422"/>
      <c r="W225" s="748"/>
      <c r="X225" s="748"/>
      <c r="Y225" s="763"/>
      <c r="Z225" s="166"/>
      <c r="AA225" s="166"/>
      <c r="AB225" s="584"/>
    </row>
    <row r="226" spans="1:28" ht="15.75" customHeight="1">
      <c r="A226" s="759"/>
      <c r="B226" s="736"/>
      <c r="C226" s="752"/>
      <c r="D226" s="751"/>
      <c r="E226" s="753"/>
      <c r="F226" s="750"/>
      <c r="G226" s="166">
        <v>2016</v>
      </c>
      <c r="H226" s="166"/>
      <c r="I226" s="166"/>
      <c r="J226" s="166"/>
      <c r="K226" s="166"/>
      <c r="L226" s="166"/>
      <c r="M226" s="166"/>
      <c r="N226" s="166"/>
      <c r="O226" s="166"/>
      <c r="P226" s="166"/>
      <c r="Q226" s="166"/>
      <c r="R226" s="166"/>
      <c r="S226" s="166"/>
      <c r="T226" s="166"/>
      <c r="U226" s="166"/>
      <c r="V226" s="422"/>
      <c r="W226" s="748"/>
      <c r="X226" s="748"/>
      <c r="Y226" s="763"/>
      <c r="Z226" s="166"/>
      <c r="AA226" s="166"/>
      <c r="AB226" s="584"/>
    </row>
    <row r="227" spans="1:28" ht="15.75" customHeight="1">
      <c r="A227" s="759"/>
      <c r="B227" s="736"/>
      <c r="C227" s="752"/>
      <c r="D227" s="751"/>
      <c r="E227" s="753"/>
      <c r="F227" s="750"/>
      <c r="G227" s="166">
        <v>2023</v>
      </c>
      <c r="H227" s="166"/>
      <c r="I227" s="166"/>
      <c r="J227" s="166"/>
      <c r="K227" s="166"/>
      <c r="L227" s="166"/>
      <c r="M227" s="166"/>
      <c r="N227" s="166"/>
      <c r="O227" s="166"/>
      <c r="P227" s="166"/>
      <c r="Q227" s="166"/>
      <c r="R227" s="166"/>
      <c r="S227" s="166"/>
      <c r="T227" s="166"/>
      <c r="U227" s="166"/>
      <c r="V227" s="422"/>
      <c r="W227" s="748"/>
      <c r="X227" s="748"/>
      <c r="Y227" s="763"/>
      <c r="Z227" s="166"/>
      <c r="AA227" s="166"/>
      <c r="AB227" s="584"/>
    </row>
    <row r="228" spans="1:28" ht="15.75" customHeight="1">
      <c r="A228" s="759"/>
      <c r="B228" s="751">
        <v>9</v>
      </c>
      <c r="C228" s="752" t="s">
        <v>480</v>
      </c>
      <c r="D228" s="751" t="s">
        <v>442</v>
      </c>
      <c r="E228" s="753" t="s">
        <v>385</v>
      </c>
      <c r="F228" s="750" t="s">
        <v>389</v>
      </c>
      <c r="G228" s="166">
        <v>2015</v>
      </c>
      <c r="H228" s="166"/>
      <c r="I228" s="166"/>
      <c r="J228" s="166"/>
      <c r="K228" s="166"/>
      <c r="L228" s="166"/>
      <c r="M228" s="166"/>
      <c r="N228" s="166"/>
      <c r="O228" s="166"/>
      <c r="P228" s="166"/>
      <c r="Q228" s="166"/>
      <c r="R228" s="166"/>
      <c r="S228" s="166"/>
      <c r="T228" s="166"/>
      <c r="U228" s="166"/>
      <c r="V228" s="422"/>
      <c r="W228" s="748" t="s">
        <v>384</v>
      </c>
      <c r="X228" s="748" t="s">
        <v>384</v>
      </c>
      <c r="Y228" s="749">
        <v>7400000</v>
      </c>
      <c r="Z228" s="166"/>
      <c r="AA228" s="166"/>
      <c r="AB228" s="584"/>
    </row>
    <row r="229" spans="1:28" ht="15.75" customHeight="1">
      <c r="A229" s="759"/>
      <c r="B229" s="751"/>
      <c r="C229" s="752"/>
      <c r="D229" s="751"/>
      <c r="E229" s="753"/>
      <c r="F229" s="750"/>
      <c r="G229" s="166">
        <v>2016</v>
      </c>
      <c r="H229" s="166"/>
      <c r="I229" s="166"/>
      <c r="J229" s="166"/>
      <c r="K229" s="166"/>
      <c r="L229" s="166"/>
      <c r="M229" s="166"/>
      <c r="N229" s="166"/>
      <c r="O229" s="166"/>
      <c r="P229" s="166"/>
      <c r="Q229" s="166"/>
      <c r="R229" s="166"/>
      <c r="S229" s="166"/>
      <c r="T229" s="166"/>
      <c r="U229" s="166"/>
      <c r="V229" s="422"/>
      <c r="W229" s="748"/>
      <c r="X229" s="748"/>
      <c r="Y229" s="749"/>
      <c r="Z229" s="166"/>
      <c r="AA229" s="166"/>
      <c r="AB229" s="584"/>
    </row>
    <row r="230" spans="1:28" ht="15.75" customHeight="1">
      <c r="A230" s="759"/>
      <c r="B230" s="751"/>
      <c r="C230" s="752"/>
      <c r="D230" s="751"/>
      <c r="E230" s="753"/>
      <c r="F230" s="750"/>
      <c r="G230" s="166">
        <v>2023</v>
      </c>
      <c r="H230" s="166"/>
      <c r="I230" s="166"/>
      <c r="J230" s="166"/>
      <c r="K230" s="166"/>
      <c r="L230" s="166"/>
      <c r="M230" s="166"/>
      <c r="N230" s="166"/>
      <c r="O230" s="166"/>
      <c r="P230" s="166"/>
      <c r="Q230" s="166"/>
      <c r="R230" s="166"/>
      <c r="S230" s="166"/>
      <c r="T230" s="166"/>
      <c r="U230" s="166"/>
      <c r="V230" s="422"/>
      <c r="W230" s="748"/>
      <c r="X230" s="748"/>
      <c r="Y230" s="749"/>
      <c r="Z230" s="166"/>
      <c r="AA230" s="166"/>
      <c r="AB230" s="584"/>
    </row>
    <row r="231" spans="1:28" ht="15.75" customHeight="1">
      <c r="A231" s="759"/>
      <c r="B231" s="751"/>
      <c r="C231" s="752"/>
      <c r="D231" s="751"/>
      <c r="E231" s="753"/>
      <c r="F231" s="750" t="s">
        <v>388</v>
      </c>
      <c r="G231" s="166">
        <v>2015</v>
      </c>
      <c r="H231" s="166"/>
      <c r="I231" s="166"/>
      <c r="J231" s="166"/>
      <c r="K231" s="166"/>
      <c r="L231" s="166"/>
      <c r="M231" s="166"/>
      <c r="N231" s="166"/>
      <c r="O231" s="166"/>
      <c r="P231" s="166"/>
      <c r="Q231" s="166"/>
      <c r="R231" s="166"/>
      <c r="S231" s="166"/>
      <c r="T231" s="166"/>
      <c r="U231" s="166"/>
      <c r="V231" s="422"/>
      <c r="W231" s="748"/>
      <c r="X231" s="748"/>
      <c r="Y231" s="749"/>
      <c r="Z231" s="166"/>
      <c r="AA231" s="166"/>
      <c r="AB231" s="584"/>
    </row>
    <row r="232" spans="1:28" ht="15.75" customHeight="1">
      <c r="A232" s="759"/>
      <c r="B232" s="751"/>
      <c r="C232" s="752"/>
      <c r="D232" s="751"/>
      <c r="E232" s="753"/>
      <c r="F232" s="750"/>
      <c r="G232" s="166">
        <v>2016</v>
      </c>
      <c r="H232" s="166"/>
      <c r="I232" s="166"/>
      <c r="J232" s="166"/>
      <c r="K232" s="166"/>
      <c r="L232" s="166"/>
      <c r="M232" s="166"/>
      <c r="N232" s="166"/>
      <c r="O232" s="166"/>
      <c r="P232" s="166"/>
      <c r="Q232" s="166"/>
      <c r="R232" s="166"/>
      <c r="S232" s="166"/>
      <c r="T232" s="166"/>
      <c r="U232" s="166"/>
      <c r="V232" s="422"/>
      <c r="W232" s="748"/>
      <c r="X232" s="748"/>
      <c r="Y232" s="749"/>
      <c r="Z232" s="166"/>
      <c r="AA232" s="166"/>
      <c r="AB232" s="584"/>
    </row>
    <row r="233" spans="1:28" ht="15.75" customHeight="1">
      <c r="A233" s="759"/>
      <c r="B233" s="751"/>
      <c r="C233" s="752"/>
      <c r="D233" s="751"/>
      <c r="E233" s="753"/>
      <c r="F233" s="750"/>
      <c r="G233" s="166">
        <v>2023</v>
      </c>
      <c r="H233" s="166"/>
      <c r="I233" s="166"/>
      <c r="J233" s="166"/>
      <c r="K233" s="166"/>
      <c r="L233" s="166"/>
      <c r="M233" s="166"/>
      <c r="N233" s="166"/>
      <c r="O233" s="166"/>
      <c r="P233" s="166"/>
      <c r="Q233" s="166"/>
      <c r="R233" s="166"/>
      <c r="S233" s="166"/>
      <c r="T233" s="166"/>
      <c r="U233" s="166"/>
      <c r="V233" s="422"/>
      <c r="W233" s="748"/>
      <c r="X233" s="748"/>
      <c r="Y233" s="749"/>
      <c r="Z233" s="166"/>
      <c r="AA233" s="166"/>
      <c r="AB233" s="584"/>
    </row>
    <row r="234" spans="1:28" ht="15.75" customHeight="1">
      <c r="A234" s="759"/>
      <c r="B234" s="751">
        <v>10</v>
      </c>
      <c r="C234" s="752" t="s">
        <v>484</v>
      </c>
      <c r="D234" s="751" t="s">
        <v>390</v>
      </c>
      <c r="E234" s="753" t="s">
        <v>385</v>
      </c>
      <c r="F234" s="750" t="s">
        <v>389</v>
      </c>
      <c r="G234" s="166">
        <v>2015</v>
      </c>
      <c r="H234" s="166"/>
      <c r="I234" s="166"/>
      <c r="J234" s="166"/>
      <c r="K234" s="166"/>
      <c r="L234" s="166"/>
      <c r="M234" s="166"/>
      <c r="N234" s="166"/>
      <c r="O234" s="166"/>
      <c r="P234" s="166"/>
      <c r="Q234" s="166"/>
      <c r="R234" s="166"/>
      <c r="S234" s="166"/>
      <c r="T234" s="166"/>
      <c r="U234" s="166"/>
      <c r="V234" s="422"/>
      <c r="W234" s="748" t="s">
        <v>384</v>
      </c>
      <c r="X234" s="748" t="s">
        <v>384</v>
      </c>
      <c r="Y234" s="763">
        <v>48</v>
      </c>
      <c r="Z234" s="166"/>
      <c r="AA234" s="166"/>
      <c r="AB234" s="584"/>
    </row>
    <row r="235" spans="1:28" ht="15.75" customHeight="1">
      <c r="A235" s="759"/>
      <c r="B235" s="751"/>
      <c r="C235" s="752"/>
      <c r="D235" s="751"/>
      <c r="E235" s="753"/>
      <c r="F235" s="750"/>
      <c r="G235" s="166">
        <v>2016</v>
      </c>
      <c r="H235" s="166"/>
      <c r="I235" s="166"/>
      <c r="J235" s="166"/>
      <c r="K235" s="166"/>
      <c r="L235" s="166"/>
      <c r="M235" s="166"/>
      <c r="N235" s="166"/>
      <c r="O235" s="166"/>
      <c r="P235" s="166"/>
      <c r="Q235" s="166"/>
      <c r="R235" s="166"/>
      <c r="S235" s="166"/>
      <c r="T235" s="166"/>
      <c r="U235" s="166"/>
      <c r="V235" s="422"/>
      <c r="W235" s="748"/>
      <c r="X235" s="748"/>
      <c r="Y235" s="763"/>
      <c r="Z235" s="166"/>
      <c r="AA235" s="166"/>
      <c r="AB235" s="584"/>
    </row>
    <row r="236" spans="1:28" ht="15.75" customHeight="1">
      <c r="A236" s="759"/>
      <c r="B236" s="751"/>
      <c r="C236" s="752"/>
      <c r="D236" s="751"/>
      <c r="E236" s="753"/>
      <c r="F236" s="750"/>
      <c r="G236" s="166">
        <v>2023</v>
      </c>
      <c r="H236" s="166"/>
      <c r="I236" s="166"/>
      <c r="J236" s="166"/>
      <c r="K236" s="166"/>
      <c r="L236" s="166"/>
      <c r="M236" s="166"/>
      <c r="N236" s="166"/>
      <c r="O236" s="166"/>
      <c r="P236" s="166"/>
      <c r="Q236" s="166"/>
      <c r="R236" s="166"/>
      <c r="S236" s="166"/>
      <c r="T236" s="166"/>
      <c r="U236" s="166"/>
      <c r="V236" s="422"/>
      <c r="W236" s="748"/>
      <c r="X236" s="748"/>
      <c r="Y236" s="763"/>
      <c r="Z236" s="166"/>
      <c r="AA236" s="166"/>
      <c r="AB236" s="584"/>
    </row>
    <row r="237" spans="1:28" ht="15.75" customHeight="1">
      <c r="A237" s="759"/>
      <c r="B237" s="751"/>
      <c r="C237" s="752"/>
      <c r="D237" s="751"/>
      <c r="E237" s="753"/>
      <c r="F237" s="750" t="s">
        <v>388</v>
      </c>
      <c r="G237" s="166">
        <v>2015</v>
      </c>
      <c r="H237" s="166"/>
      <c r="I237" s="166"/>
      <c r="J237" s="166"/>
      <c r="K237" s="166"/>
      <c r="L237" s="166"/>
      <c r="M237" s="166"/>
      <c r="N237" s="166"/>
      <c r="O237" s="166"/>
      <c r="P237" s="166"/>
      <c r="Q237" s="166"/>
      <c r="R237" s="166"/>
      <c r="S237" s="166"/>
      <c r="T237" s="166"/>
      <c r="U237" s="166"/>
      <c r="V237" s="422"/>
      <c r="W237" s="748"/>
      <c r="X237" s="748"/>
      <c r="Y237" s="763"/>
      <c r="Z237" s="166"/>
      <c r="AA237" s="166"/>
      <c r="AB237" s="584"/>
    </row>
    <row r="238" spans="1:28" ht="15.75" customHeight="1">
      <c r="A238" s="759"/>
      <c r="B238" s="751"/>
      <c r="C238" s="752"/>
      <c r="D238" s="751"/>
      <c r="E238" s="753"/>
      <c r="F238" s="750"/>
      <c r="G238" s="166">
        <v>2016</v>
      </c>
      <c r="H238" s="166"/>
      <c r="I238" s="166"/>
      <c r="J238" s="166"/>
      <c r="K238" s="166"/>
      <c r="L238" s="166"/>
      <c r="M238" s="166"/>
      <c r="N238" s="166"/>
      <c r="O238" s="166"/>
      <c r="P238" s="166"/>
      <c r="Q238" s="166"/>
      <c r="R238" s="166"/>
      <c r="S238" s="166"/>
      <c r="T238" s="166"/>
      <c r="U238" s="166"/>
      <c r="V238" s="422"/>
      <c r="W238" s="748"/>
      <c r="X238" s="748"/>
      <c r="Y238" s="763"/>
      <c r="Z238" s="166"/>
      <c r="AA238" s="166"/>
      <c r="AB238" s="584"/>
    </row>
    <row r="239" spans="1:28" ht="15.75" customHeight="1">
      <c r="A239" s="759"/>
      <c r="B239" s="751"/>
      <c r="C239" s="752"/>
      <c r="D239" s="751"/>
      <c r="E239" s="753"/>
      <c r="F239" s="750"/>
      <c r="G239" s="166">
        <v>2023</v>
      </c>
      <c r="H239" s="166"/>
      <c r="I239" s="166"/>
      <c r="J239" s="166"/>
      <c r="K239" s="166"/>
      <c r="L239" s="166"/>
      <c r="M239" s="166"/>
      <c r="N239" s="166"/>
      <c r="O239" s="166"/>
      <c r="P239" s="166"/>
      <c r="Q239" s="166"/>
      <c r="R239" s="166"/>
      <c r="S239" s="166"/>
      <c r="T239" s="166"/>
      <c r="U239" s="166"/>
      <c r="V239" s="422"/>
      <c r="W239" s="748"/>
      <c r="X239" s="748"/>
      <c r="Y239" s="763"/>
      <c r="Z239" s="166"/>
      <c r="AA239" s="166"/>
      <c r="AB239" s="584"/>
    </row>
    <row r="240" spans="1:28" ht="15.75" customHeight="1">
      <c r="A240" s="759"/>
      <c r="B240" s="751">
        <v>11</v>
      </c>
      <c r="C240" s="752" t="s">
        <v>515</v>
      </c>
      <c r="D240" s="751" t="s">
        <v>390</v>
      </c>
      <c r="E240" s="753" t="s">
        <v>385</v>
      </c>
      <c r="F240" s="750" t="s">
        <v>389</v>
      </c>
      <c r="G240" s="166">
        <v>2015</v>
      </c>
      <c r="H240" s="166"/>
      <c r="I240" s="166"/>
      <c r="J240" s="166"/>
      <c r="K240" s="166"/>
      <c r="L240" s="166"/>
      <c r="M240" s="166"/>
      <c r="N240" s="166"/>
      <c r="O240" s="166"/>
      <c r="P240" s="166"/>
      <c r="Q240" s="166"/>
      <c r="R240" s="166"/>
      <c r="S240" s="166"/>
      <c r="T240" s="166"/>
      <c r="U240" s="166"/>
      <c r="V240" s="422"/>
      <c r="W240" s="748" t="s">
        <v>384</v>
      </c>
      <c r="X240" s="748" t="s">
        <v>384</v>
      </c>
      <c r="Y240" s="749">
        <v>12</v>
      </c>
      <c r="Z240" s="166"/>
      <c r="AA240" s="166"/>
      <c r="AB240" s="584"/>
    </row>
    <row r="241" spans="1:28" ht="15.75" customHeight="1">
      <c r="A241" s="759"/>
      <c r="B241" s="751"/>
      <c r="C241" s="752"/>
      <c r="D241" s="751"/>
      <c r="E241" s="753"/>
      <c r="F241" s="750"/>
      <c r="G241" s="166">
        <v>2016</v>
      </c>
      <c r="H241" s="166"/>
      <c r="I241" s="166"/>
      <c r="J241" s="166"/>
      <c r="K241" s="166"/>
      <c r="L241" s="166"/>
      <c r="M241" s="166"/>
      <c r="N241" s="166"/>
      <c r="O241" s="166"/>
      <c r="P241" s="166"/>
      <c r="Q241" s="166"/>
      <c r="R241" s="166"/>
      <c r="S241" s="166"/>
      <c r="T241" s="166"/>
      <c r="U241" s="166"/>
      <c r="V241" s="422"/>
      <c r="W241" s="748"/>
      <c r="X241" s="748"/>
      <c r="Y241" s="749"/>
      <c r="Z241" s="166"/>
      <c r="AA241" s="166"/>
      <c r="AB241" s="584"/>
    </row>
    <row r="242" spans="1:28" ht="15.75" customHeight="1">
      <c r="A242" s="759"/>
      <c r="B242" s="736"/>
      <c r="C242" s="752"/>
      <c r="D242" s="751"/>
      <c r="E242" s="753"/>
      <c r="F242" s="750"/>
      <c r="G242" s="166">
        <v>2023</v>
      </c>
      <c r="H242" s="166"/>
      <c r="I242" s="166"/>
      <c r="J242" s="166"/>
      <c r="K242" s="166"/>
      <c r="L242" s="166"/>
      <c r="M242" s="166"/>
      <c r="N242" s="166"/>
      <c r="O242" s="166"/>
      <c r="P242" s="166"/>
      <c r="Q242" s="166"/>
      <c r="R242" s="166"/>
      <c r="S242" s="166"/>
      <c r="T242" s="166"/>
      <c r="U242" s="166"/>
      <c r="V242" s="422"/>
      <c r="W242" s="748"/>
      <c r="X242" s="748"/>
      <c r="Y242" s="749"/>
      <c r="Z242" s="166"/>
      <c r="AA242" s="166"/>
      <c r="AB242" s="584"/>
    </row>
    <row r="243" spans="1:28" ht="15.75" customHeight="1">
      <c r="A243" s="759"/>
      <c r="B243" s="736"/>
      <c r="C243" s="752"/>
      <c r="D243" s="751"/>
      <c r="E243" s="753"/>
      <c r="F243" s="750" t="s">
        <v>388</v>
      </c>
      <c r="G243" s="166">
        <v>2015</v>
      </c>
      <c r="H243" s="166"/>
      <c r="I243" s="166"/>
      <c r="J243" s="166"/>
      <c r="K243" s="166"/>
      <c r="L243" s="166"/>
      <c r="M243" s="166"/>
      <c r="N243" s="166"/>
      <c r="O243" s="166"/>
      <c r="P243" s="166"/>
      <c r="Q243" s="166"/>
      <c r="R243" s="166"/>
      <c r="S243" s="166"/>
      <c r="T243" s="166"/>
      <c r="U243" s="166"/>
      <c r="V243" s="422"/>
      <c r="W243" s="748"/>
      <c r="X243" s="748"/>
      <c r="Y243" s="749"/>
      <c r="Z243" s="166"/>
      <c r="AA243" s="166"/>
      <c r="AB243" s="584"/>
    </row>
    <row r="244" spans="1:28" ht="15.75" customHeight="1">
      <c r="A244" s="759"/>
      <c r="B244" s="736"/>
      <c r="C244" s="752"/>
      <c r="D244" s="751"/>
      <c r="E244" s="753"/>
      <c r="F244" s="750"/>
      <c r="G244" s="166">
        <v>2016</v>
      </c>
      <c r="H244" s="166"/>
      <c r="I244" s="166"/>
      <c r="J244" s="166"/>
      <c r="K244" s="166"/>
      <c r="L244" s="166"/>
      <c r="M244" s="166"/>
      <c r="N244" s="166"/>
      <c r="O244" s="166"/>
      <c r="P244" s="166"/>
      <c r="Q244" s="166"/>
      <c r="R244" s="166"/>
      <c r="S244" s="166"/>
      <c r="T244" s="166"/>
      <c r="U244" s="166"/>
      <c r="V244" s="422"/>
      <c r="W244" s="748"/>
      <c r="X244" s="748"/>
      <c r="Y244" s="749"/>
      <c r="Z244" s="166"/>
      <c r="AA244" s="166"/>
      <c r="AB244" s="584"/>
    </row>
    <row r="245" spans="1:28" ht="15.75" customHeight="1">
      <c r="A245" s="759"/>
      <c r="B245" s="736"/>
      <c r="C245" s="752"/>
      <c r="D245" s="751"/>
      <c r="E245" s="753"/>
      <c r="F245" s="750"/>
      <c r="G245" s="166">
        <v>2023</v>
      </c>
      <c r="H245" s="166"/>
      <c r="I245" s="166"/>
      <c r="J245" s="166"/>
      <c r="K245" s="166"/>
      <c r="L245" s="166"/>
      <c r="M245" s="166"/>
      <c r="N245" s="166"/>
      <c r="O245" s="166"/>
      <c r="P245" s="166"/>
      <c r="Q245" s="166"/>
      <c r="R245" s="166"/>
      <c r="S245" s="166"/>
      <c r="T245" s="166"/>
      <c r="U245" s="166"/>
      <c r="V245" s="422"/>
      <c r="W245" s="748"/>
      <c r="X245" s="748"/>
      <c r="Y245" s="749"/>
      <c r="Z245" s="166"/>
      <c r="AA245" s="166"/>
      <c r="AB245" s="584"/>
    </row>
    <row r="246" spans="1:28" ht="15.75" customHeight="1">
      <c r="A246" s="759"/>
      <c r="B246" s="751">
        <v>12</v>
      </c>
      <c r="C246" s="774" t="s">
        <v>409</v>
      </c>
      <c r="D246" s="751" t="s">
        <v>441</v>
      </c>
      <c r="E246" s="753" t="s">
        <v>385</v>
      </c>
      <c r="F246" s="750" t="s">
        <v>389</v>
      </c>
      <c r="G246" s="166">
        <v>2015</v>
      </c>
      <c r="H246" s="166"/>
      <c r="I246" s="166"/>
      <c r="J246" s="166"/>
      <c r="K246" s="166"/>
      <c r="L246" s="166"/>
      <c r="M246" s="166"/>
      <c r="N246" s="166"/>
      <c r="O246" s="166"/>
      <c r="P246" s="166"/>
      <c r="Q246" s="166"/>
      <c r="R246" s="166"/>
      <c r="S246" s="166"/>
      <c r="T246" s="166"/>
      <c r="U246" s="166"/>
      <c r="V246" s="422"/>
      <c r="W246" s="748" t="s">
        <v>384</v>
      </c>
      <c r="X246" s="748" t="s">
        <v>384</v>
      </c>
      <c r="Y246" s="763" t="s">
        <v>516</v>
      </c>
      <c r="Z246" s="166"/>
      <c r="AA246" s="166"/>
      <c r="AB246" s="584"/>
    </row>
    <row r="247" spans="1:28" ht="15.75" customHeight="1">
      <c r="A247" s="759"/>
      <c r="B247" s="751"/>
      <c r="C247" s="774"/>
      <c r="D247" s="751"/>
      <c r="E247" s="753"/>
      <c r="F247" s="750"/>
      <c r="G247" s="166">
        <v>2016</v>
      </c>
      <c r="H247" s="166"/>
      <c r="I247" s="166"/>
      <c r="J247" s="166"/>
      <c r="K247" s="166"/>
      <c r="L247" s="166"/>
      <c r="M247" s="166"/>
      <c r="N247" s="166"/>
      <c r="O247" s="166"/>
      <c r="P247" s="166"/>
      <c r="Q247" s="166"/>
      <c r="R247" s="166"/>
      <c r="S247" s="166"/>
      <c r="T247" s="166"/>
      <c r="U247" s="166"/>
      <c r="V247" s="422"/>
      <c r="W247" s="748"/>
      <c r="X247" s="748"/>
      <c r="Y247" s="763"/>
      <c r="Z247" s="166"/>
      <c r="AA247" s="166"/>
      <c r="AB247" s="584"/>
    </row>
    <row r="248" spans="1:28" ht="15.75" customHeight="1">
      <c r="A248" s="759"/>
      <c r="B248" s="751"/>
      <c r="C248" s="774"/>
      <c r="D248" s="751"/>
      <c r="E248" s="753"/>
      <c r="F248" s="750"/>
      <c r="G248" s="166">
        <v>2023</v>
      </c>
      <c r="H248" s="166"/>
      <c r="I248" s="166"/>
      <c r="J248" s="166"/>
      <c r="K248" s="166"/>
      <c r="L248" s="166"/>
      <c r="M248" s="166"/>
      <c r="N248" s="166"/>
      <c r="O248" s="166"/>
      <c r="P248" s="166"/>
      <c r="Q248" s="166"/>
      <c r="R248" s="166"/>
      <c r="S248" s="166"/>
      <c r="T248" s="166"/>
      <c r="U248" s="166"/>
      <c r="V248" s="422"/>
      <c r="W248" s="748"/>
      <c r="X248" s="748"/>
      <c r="Y248" s="763"/>
      <c r="Z248" s="166"/>
      <c r="AA248" s="166"/>
      <c r="AB248" s="584"/>
    </row>
    <row r="249" spans="1:28" ht="15.75" customHeight="1">
      <c r="A249" s="759"/>
      <c r="B249" s="751"/>
      <c r="C249" s="774"/>
      <c r="D249" s="751"/>
      <c r="E249" s="753"/>
      <c r="F249" s="750" t="s">
        <v>388</v>
      </c>
      <c r="G249" s="166">
        <v>2015</v>
      </c>
      <c r="H249" s="166"/>
      <c r="I249" s="166"/>
      <c r="J249" s="166"/>
      <c r="K249" s="166"/>
      <c r="L249" s="166"/>
      <c r="M249" s="166"/>
      <c r="N249" s="166"/>
      <c r="O249" s="166"/>
      <c r="P249" s="166"/>
      <c r="Q249" s="166"/>
      <c r="R249" s="166"/>
      <c r="S249" s="166"/>
      <c r="T249" s="166"/>
      <c r="U249" s="166"/>
      <c r="V249" s="422"/>
      <c r="W249" s="748"/>
      <c r="X249" s="748"/>
      <c r="Y249" s="763"/>
      <c r="Z249" s="166"/>
      <c r="AA249" s="166"/>
      <c r="AB249" s="584"/>
    </row>
    <row r="250" spans="1:28" ht="15.75" customHeight="1">
      <c r="A250" s="759"/>
      <c r="B250" s="751"/>
      <c r="C250" s="774"/>
      <c r="D250" s="751"/>
      <c r="E250" s="753"/>
      <c r="F250" s="750"/>
      <c r="G250" s="166">
        <v>2016</v>
      </c>
      <c r="H250" s="166"/>
      <c r="I250" s="166"/>
      <c r="J250" s="166"/>
      <c r="K250" s="166"/>
      <c r="L250" s="166"/>
      <c r="M250" s="166"/>
      <c r="N250" s="166"/>
      <c r="O250" s="166"/>
      <c r="P250" s="166"/>
      <c r="Q250" s="166"/>
      <c r="R250" s="166"/>
      <c r="S250" s="166"/>
      <c r="T250" s="166"/>
      <c r="U250" s="166"/>
      <c r="V250" s="422"/>
      <c r="W250" s="748"/>
      <c r="X250" s="748"/>
      <c r="Y250" s="763"/>
      <c r="Z250" s="166"/>
      <c r="AA250" s="166"/>
      <c r="AB250" s="584"/>
    </row>
    <row r="251" spans="1:28" ht="15.75" customHeight="1">
      <c r="A251" s="759"/>
      <c r="B251" s="751"/>
      <c r="C251" s="774"/>
      <c r="D251" s="751"/>
      <c r="E251" s="753"/>
      <c r="F251" s="750"/>
      <c r="G251" s="166">
        <v>2023</v>
      </c>
      <c r="H251" s="166"/>
      <c r="I251" s="166"/>
      <c r="J251" s="166"/>
      <c r="K251" s="166"/>
      <c r="L251" s="166"/>
      <c r="M251" s="166"/>
      <c r="N251" s="166"/>
      <c r="O251" s="166"/>
      <c r="P251" s="166"/>
      <c r="Q251" s="166"/>
      <c r="R251" s="166"/>
      <c r="S251" s="166"/>
      <c r="T251" s="166"/>
      <c r="U251" s="166"/>
      <c r="V251" s="422"/>
      <c r="W251" s="748"/>
      <c r="X251" s="748"/>
      <c r="Y251" s="763"/>
      <c r="Z251" s="166"/>
      <c r="AA251" s="166"/>
      <c r="AB251" s="584"/>
    </row>
    <row r="252" spans="1:28" ht="15.75" customHeight="1">
      <c r="A252" s="759"/>
      <c r="B252" s="751">
        <v>13</v>
      </c>
      <c r="C252" s="752" t="s">
        <v>479</v>
      </c>
      <c r="D252" s="751" t="s">
        <v>444</v>
      </c>
      <c r="E252" s="753" t="s">
        <v>385</v>
      </c>
      <c r="F252" s="750" t="s">
        <v>389</v>
      </c>
      <c r="G252" s="166">
        <v>2015</v>
      </c>
      <c r="H252" s="166"/>
      <c r="I252" s="166"/>
      <c r="J252" s="166"/>
      <c r="K252" s="166"/>
      <c r="L252" s="166"/>
      <c r="M252" s="166"/>
      <c r="N252" s="166"/>
      <c r="O252" s="166"/>
      <c r="P252" s="166"/>
      <c r="Q252" s="166"/>
      <c r="R252" s="166"/>
      <c r="S252" s="166"/>
      <c r="T252" s="166"/>
      <c r="U252" s="166"/>
      <c r="V252" s="422"/>
      <c r="W252" s="748" t="s">
        <v>384</v>
      </c>
      <c r="X252" s="748" t="s">
        <v>384</v>
      </c>
      <c r="Y252" s="763" t="s">
        <v>517</v>
      </c>
      <c r="Z252" s="166"/>
      <c r="AA252" s="166"/>
      <c r="AB252" s="584"/>
    </row>
    <row r="253" spans="1:28" ht="15.75" customHeight="1">
      <c r="A253" s="759"/>
      <c r="B253" s="751"/>
      <c r="C253" s="752"/>
      <c r="D253" s="751"/>
      <c r="E253" s="753"/>
      <c r="F253" s="750"/>
      <c r="G253" s="166">
        <v>2016</v>
      </c>
      <c r="H253" s="166"/>
      <c r="I253" s="166"/>
      <c r="J253" s="166"/>
      <c r="K253" s="166"/>
      <c r="L253" s="166"/>
      <c r="M253" s="166"/>
      <c r="N253" s="166"/>
      <c r="O253" s="166"/>
      <c r="P253" s="166"/>
      <c r="Q253" s="166"/>
      <c r="R253" s="166"/>
      <c r="S253" s="166"/>
      <c r="T253" s="166"/>
      <c r="U253" s="166"/>
      <c r="V253" s="422"/>
      <c r="W253" s="748"/>
      <c r="X253" s="748"/>
      <c r="Y253" s="763"/>
      <c r="Z253" s="166"/>
      <c r="AA253" s="166"/>
      <c r="AB253" s="584"/>
    </row>
    <row r="254" spans="1:28" ht="15.75" customHeight="1">
      <c r="A254" s="759"/>
      <c r="B254" s="751"/>
      <c r="C254" s="752"/>
      <c r="D254" s="751"/>
      <c r="E254" s="753"/>
      <c r="F254" s="750"/>
      <c r="G254" s="166">
        <v>2023</v>
      </c>
      <c r="H254" s="166"/>
      <c r="I254" s="166"/>
      <c r="J254" s="166"/>
      <c r="K254" s="166"/>
      <c r="L254" s="166"/>
      <c r="M254" s="166"/>
      <c r="N254" s="166"/>
      <c r="O254" s="166"/>
      <c r="P254" s="166"/>
      <c r="Q254" s="166"/>
      <c r="R254" s="166"/>
      <c r="S254" s="166"/>
      <c r="T254" s="166"/>
      <c r="U254" s="166"/>
      <c r="V254" s="422"/>
      <c r="W254" s="748"/>
      <c r="X254" s="748"/>
      <c r="Y254" s="763"/>
      <c r="Z254" s="166"/>
      <c r="AA254" s="166"/>
      <c r="AB254" s="584"/>
    </row>
    <row r="255" spans="1:28" ht="15.75" customHeight="1">
      <c r="A255" s="759"/>
      <c r="B255" s="751"/>
      <c r="C255" s="752"/>
      <c r="D255" s="751"/>
      <c r="E255" s="753"/>
      <c r="F255" s="750" t="s">
        <v>388</v>
      </c>
      <c r="G255" s="166">
        <v>2015</v>
      </c>
      <c r="H255" s="166"/>
      <c r="I255" s="166"/>
      <c r="J255" s="166"/>
      <c r="K255" s="166"/>
      <c r="L255" s="166"/>
      <c r="M255" s="166"/>
      <c r="N255" s="166"/>
      <c r="O255" s="166"/>
      <c r="P255" s="166"/>
      <c r="Q255" s="166"/>
      <c r="R255" s="166"/>
      <c r="S255" s="166"/>
      <c r="T255" s="166"/>
      <c r="U255" s="166"/>
      <c r="V255" s="422"/>
      <c r="W255" s="748"/>
      <c r="X255" s="748"/>
      <c r="Y255" s="763"/>
      <c r="Z255" s="166"/>
      <c r="AA255" s="166"/>
      <c r="AB255" s="584"/>
    </row>
    <row r="256" spans="1:28" ht="15.75" customHeight="1">
      <c r="A256" s="759"/>
      <c r="B256" s="751"/>
      <c r="C256" s="752"/>
      <c r="D256" s="751"/>
      <c r="E256" s="753"/>
      <c r="F256" s="750"/>
      <c r="G256" s="166">
        <v>2016</v>
      </c>
      <c r="H256" s="166"/>
      <c r="I256" s="166"/>
      <c r="J256" s="166"/>
      <c r="K256" s="166"/>
      <c r="L256" s="166"/>
      <c r="M256" s="166"/>
      <c r="N256" s="166"/>
      <c r="O256" s="166"/>
      <c r="P256" s="166"/>
      <c r="Q256" s="166"/>
      <c r="R256" s="166"/>
      <c r="S256" s="166"/>
      <c r="T256" s="166"/>
      <c r="U256" s="166"/>
      <c r="V256" s="422"/>
      <c r="W256" s="748"/>
      <c r="X256" s="748"/>
      <c r="Y256" s="763"/>
      <c r="Z256" s="166"/>
      <c r="AA256" s="166"/>
      <c r="AB256" s="584"/>
    </row>
    <row r="257" spans="1:28" ht="15.75" customHeight="1">
      <c r="A257" s="759"/>
      <c r="B257" s="751"/>
      <c r="C257" s="752"/>
      <c r="D257" s="751"/>
      <c r="E257" s="753"/>
      <c r="F257" s="750"/>
      <c r="G257" s="166">
        <v>2023</v>
      </c>
      <c r="H257" s="166"/>
      <c r="I257" s="166"/>
      <c r="J257" s="166"/>
      <c r="K257" s="166"/>
      <c r="L257" s="166"/>
      <c r="M257" s="166"/>
      <c r="N257" s="166"/>
      <c r="O257" s="166"/>
      <c r="P257" s="166"/>
      <c r="Q257" s="166"/>
      <c r="R257" s="166"/>
      <c r="S257" s="166"/>
      <c r="T257" s="166"/>
      <c r="U257" s="166"/>
      <c r="V257" s="422"/>
      <c r="W257" s="748"/>
      <c r="X257" s="748"/>
      <c r="Y257" s="763"/>
      <c r="Z257" s="166"/>
      <c r="AA257" s="166"/>
      <c r="AB257" s="584"/>
    </row>
    <row r="258" spans="1:28" ht="15.75" customHeight="1">
      <c r="A258" s="759"/>
      <c r="B258" s="751">
        <v>14</v>
      </c>
      <c r="C258" s="752" t="s">
        <v>518</v>
      </c>
      <c r="D258" s="751" t="s">
        <v>390</v>
      </c>
      <c r="E258" s="753" t="s">
        <v>385</v>
      </c>
      <c r="F258" s="750" t="s">
        <v>389</v>
      </c>
      <c r="G258" s="166">
        <v>2015</v>
      </c>
      <c r="H258" s="166"/>
      <c r="I258" s="166"/>
      <c r="J258" s="166"/>
      <c r="K258" s="166"/>
      <c r="L258" s="166"/>
      <c r="M258" s="166"/>
      <c r="N258" s="166"/>
      <c r="O258" s="166"/>
      <c r="P258" s="166"/>
      <c r="Q258" s="166"/>
      <c r="R258" s="166"/>
      <c r="S258" s="166"/>
      <c r="T258" s="166"/>
      <c r="U258" s="166"/>
      <c r="V258" s="422"/>
      <c r="W258" s="748" t="s">
        <v>384</v>
      </c>
      <c r="X258" s="748" t="s">
        <v>384</v>
      </c>
      <c r="Y258" s="749">
        <v>470</v>
      </c>
      <c r="Z258" s="166"/>
      <c r="AA258" s="166"/>
      <c r="AB258" s="584"/>
    </row>
    <row r="259" spans="1:28" ht="15.75" customHeight="1">
      <c r="A259" s="759"/>
      <c r="B259" s="751"/>
      <c r="C259" s="752"/>
      <c r="D259" s="751"/>
      <c r="E259" s="753"/>
      <c r="F259" s="750"/>
      <c r="G259" s="166">
        <v>2016</v>
      </c>
      <c r="H259" s="166"/>
      <c r="I259" s="166"/>
      <c r="J259" s="166"/>
      <c r="K259" s="166"/>
      <c r="L259" s="166"/>
      <c r="M259" s="166"/>
      <c r="N259" s="166"/>
      <c r="O259" s="166"/>
      <c r="P259" s="166"/>
      <c r="Q259" s="166"/>
      <c r="R259" s="166"/>
      <c r="S259" s="166"/>
      <c r="T259" s="166"/>
      <c r="U259" s="166"/>
      <c r="V259" s="422"/>
      <c r="W259" s="748"/>
      <c r="X259" s="748"/>
      <c r="Y259" s="749"/>
      <c r="Z259" s="166"/>
      <c r="AA259" s="166"/>
      <c r="AB259" s="584"/>
    </row>
    <row r="260" spans="1:28" ht="15.75" customHeight="1">
      <c r="A260" s="759"/>
      <c r="B260" s="736"/>
      <c r="C260" s="752"/>
      <c r="D260" s="751"/>
      <c r="E260" s="753"/>
      <c r="F260" s="750"/>
      <c r="G260" s="166">
        <v>2023</v>
      </c>
      <c r="H260" s="166"/>
      <c r="I260" s="166"/>
      <c r="J260" s="166"/>
      <c r="K260" s="166"/>
      <c r="L260" s="166"/>
      <c r="M260" s="166"/>
      <c r="N260" s="166"/>
      <c r="O260" s="166"/>
      <c r="P260" s="166"/>
      <c r="Q260" s="166"/>
      <c r="R260" s="166"/>
      <c r="S260" s="166"/>
      <c r="T260" s="166"/>
      <c r="U260" s="166"/>
      <c r="V260" s="422"/>
      <c r="W260" s="748"/>
      <c r="X260" s="748"/>
      <c r="Y260" s="749"/>
      <c r="Z260" s="166"/>
      <c r="AA260" s="166"/>
      <c r="AB260" s="584"/>
    </row>
    <row r="261" spans="1:28" ht="15.75" customHeight="1">
      <c r="A261" s="759"/>
      <c r="B261" s="736"/>
      <c r="C261" s="752"/>
      <c r="D261" s="751"/>
      <c r="E261" s="753"/>
      <c r="F261" s="750" t="s">
        <v>388</v>
      </c>
      <c r="G261" s="166">
        <v>2015</v>
      </c>
      <c r="H261" s="166"/>
      <c r="I261" s="166"/>
      <c r="J261" s="166"/>
      <c r="K261" s="166"/>
      <c r="L261" s="166"/>
      <c r="M261" s="166"/>
      <c r="N261" s="166"/>
      <c r="O261" s="166"/>
      <c r="P261" s="166"/>
      <c r="Q261" s="166"/>
      <c r="R261" s="166"/>
      <c r="S261" s="166"/>
      <c r="T261" s="166"/>
      <c r="U261" s="166"/>
      <c r="V261" s="422"/>
      <c r="W261" s="748"/>
      <c r="X261" s="748"/>
      <c r="Y261" s="749"/>
      <c r="Z261" s="166"/>
      <c r="AA261" s="166"/>
      <c r="AB261" s="584"/>
    </row>
    <row r="262" spans="1:28" ht="15.75" customHeight="1">
      <c r="A262" s="759"/>
      <c r="B262" s="736"/>
      <c r="C262" s="752"/>
      <c r="D262" s="751"/>
      <c r="E262" s="753"/>
      <c r="F262" s="750"/>
      <c r="G262" s="166">
        <v>2016</v>
      </c>
      <c r="H262" s="166"/>
      <c r="I262" s="166"/>
      <c r="J262" s="166"/>
      <c r="K262" s="166"/>
      <c r="L262" s="166"/>
      <c r="M262" s="166"/>
      <c r="N262" s="166"/>
      <c r="O262" s="166"/>
      <c r="P262" s="166"/>
      <c r="Q262" s="166"/>
      <c r="R262" s="166"/>
      <c r="S262" s="166"/>
      <c r="T262" s="166"/>
      <c r="U262" s="166"/>
      <c r="V262" s="422"/>
      <c r="W262" s="748"/>
      <c r="X262" s="748"/>
      <c r="Y262" s="749"/>
      <c r="Z262" s="166"/>
      <c r="AA262" s="166"/>
      <c r="AB262" s="584"/>
    </row>
    <row r="263" spans="1:28" ht="15.75" customHeight="1">
      <c r="A263" s="759"/>
      <c r="B263" s="736"/>
      <c r="C263" s="752"/>
      <c r="D263" s="751"/>
      <c r="E263" s="753"/>
      <c r="F263" s="750"/>
      <c r="G263" s="166">
        <v>2023</v>
      </c>
      <c r="H263" s="166"/>
      <c r="I263" s="166"/>
      <c r="J263" s="166"/>
      <c r="K263" s="166"/>
      <c r="L263" s="166"/>
      <c r="M263" s="166"/>
      <c r="N263" s="166"/>
      <c r="O263" s="166"/>
      <c r="P263" s="166"/>
      <c r="Q263" s="166"/>
      <c r="R263" s="166"/>
      <c r="S263" s="166"/>
      <c r="T263" s="166"/>
      <c r="U263" s="166"/>
      <c r="V263" s="422"/>
      <c r="W263" s="748"/>
      <c r="X263" s="748"/>
      <c r="Y263" s="749"/>
      <c r="Z263" s="166"/>
      <c r="AA263" s="166"/>
      <c r="AB263" s="584"/>
    </row>
    <row r="264" spans="1:28" ht="15.75" customHeight="1">
      <c r="A264" s="759"/>
      <c r="B264" s="751">
        <v>15</v>
      </c>
      <c r="C264" s="752" t="s">
        <v>519</v>
      </c>
      <c r="D264" s="751" t="s">
        <v>444</v>
      </c>
      <c r="E264" s="753" t="s">
        <v>385</v>
      </c>
      <c r="F264" s="750" t="s">
        <v>389</v>
      </c>
      <c r="G264" s="166">
        <v>2015</v>
      </c>
      <c r="H264" s="166"/>
      <c r="I264" s="166"/>
      <c r="J264" s="166"/>
      <c r="K264" s="166"/>
      <c r="L264" s="166"/>
      <c r="M264" s="166"/>
      <c r="N264" s="166"/>
      <c r="O264" s="166"/>
      <c r="P264" s="166"/>
      <c r="Q264" s="166"/>
      <c r="R264" s="166"/>
      <c r="S264" s="166"/>
      <c r="T264" s="166"/>
      <c r="U264" s="166"/>
      <c r="V264" s="422"/>
      <c r="W264" s="748" t="s">
        <v>384</v>
      </c>
      <c r="X264" s="748" t="s">
        <v>384</v>
      </c>
      <c r="Y264" s="763">
        <v>70</v>
      </c>
      <c r="Z264" s="166"/>
      <c r="AA264" s="166"/>
      <c r="AB264" s="584"/>
    </row>
    <row r="265" spans="1:28" ht="15.75" customHeight="1">
      <c r="A265" s="759"/>
      <c r="B265" s="751"/>
      <c r="C265" s="752"/>
      <c r="D265" s="751"/>
      <c r="E265" s="753"/>
      <c r="F265" s="750"/>
      <c r="G265" s="166">
        <v>2016</v>
      </c>
      <c r="H265" s="166"/>
      <c r="I265" s="166"/>
      <c r="J265" s="166"/>
      <c r="K265" s="166"/>
      <c r="L265" s="166"/>
      <c r="M265" s="166"/>
      <c r="N265" s="166"/>
      <c r="O265" s="166"/>
      <c r="P265" s="166"/>
      <c r="Q265" s="166"/>
      <c r="R265" s="166"/>
      <c r="S265" s="166"/>
      <c r="T265" s="166"/>
      <c r="U265" s="166"/>
      <c r="V265" s="422"/>
      <c r="W265" s="748"/>
      <c r="X265" s="748"/>
      <c r="Y265" s="763"/>
      <c r="Z265" s="166"/>
      <c r="AA265" s="166"/>
      <c r="AB265" s="584"/>
    </row>
    <row r="266" spans="1:28" ht="15.75" customHeight="1">
      <c r="A266" s="759"/>
      <c r="B266" s="751"/>
      <c r="C266" s="752"/>
      <c r="D266" s="751"/>
      <c r="E266" s="753"/>
      <c r="F266" s="750"/>
      <c r="G266" s="166">
        <v>2023</v>
      </c>
      <c r="H266" s="166"/>
      <c r="I266" s="166"/>
      <c r="J266" s="166"/>
      <c r="K266" s="166"/>
      <c r="L266" s="166"/>
      <c r="M266" s="166"/>
      <c r="N266" s="166"/>
      <c r="O266" s="166"/>
      <c r="P266" s="166"/>
      <c r="Q266" s="166"/>
      <c r="R266" s="166"/>
      <c r="S266" s="166"/>
      <c r="T266" s="166"/>
      <c r="U266" s="166"/>
      <c r="V266" s="422"/>
      <c r="W266" s="748"/>
      <c r="X266" s="748"/>
      <c r="Y266" s="763"/>
      <c r="Z266" s="166"/>
      <c r="AA266" s="166"/>
      <c r="AB266" s="584"/>
    </row>
    <row r="267" spans="1:28" ht="15.75" customHeight="1">
      <c r="A267" s="759"/>
      <c r="B267" s="751"/>
      <c r="C267" s="752"/>
      <c r="D267" s="751"/>
      <c r="E267" s="753"/>
      <c r="F267" s="750" t="s">
        <v>388</v>
      </c>
      <c r="G267" s="166">
        <v>2015</v>
      </c>
      <c r="H267" s="166"/>
      <c r="I267" s="166"/>
      <c r="J267" s="166"/>
      <c r="K267" s="166"/>
      <c r="L267" s="166"/>
      <c r="M267" s="166"/>
      <c r="N267" s="166"/>
      <c r="O267" s="166"/>
      <c r="P267" s="166"/>
      <c r="Q267" s="166"/>
      <c r="R267" s="166"/>
      <c r="S267" s="166"/>
      <c r="T267" s="166"/>
      <c r="U267" s="166"/>
      <c r="V267" s="422"/>
      <c r="W267" s="748"/>
      <c r="X267" s="748"/>
      <c r="Y267" s="763"/>
      <c r="Z267" s="166"/>
      <c r="AA267" s="166"/>
      <c r="AB267" s="584"/>
    </row>
    <row r="268" spans="1:28" ht="15.75" customHeight="1">
      <c r="A268" s="759"/>
      <c r="B268" s="751"/>
      <c r="C268" s="752"/>
      <c r="D268" s="751"/>
      <c r="E268" s="753"/>
      <c r="F268" s="750"/>
      <c r="G268" s="166">
        <v>2016</v>
      </c>
      <c r="H268" s="166"/>
      <c r="I268" s="166"/>
      <c r="J268" s="166"/>
      <c r="K268" s="166"/>
      <c r="L268" s="166"/>
      <c r="M268" s="166"/>
      <c r="N268" s="166"/>
      <c r="O268" s="166"/>
      <c r="P268" s="166"/>
      <c r="Q268" s="166"/>
      <c r="R268" s="166"/>
      <c r="S268" s="166"/>
      <c r="T268" s="166"/>
      <c r="U268" s="166"/>
      <c r="V268" s="422"/>
      <c r="W268" s="748"/>
      <c r="X268" s="748"/>
      <c r="Y268" s="763"/>
      <c r="Z268" s="166"/>
      <c r="AA268" s="166"/>
      <c r="AB268" s="584"/>
    </row>
    <row r="269" spans="1:28" ht="15.75" customHeight="1">
      <c r="A269" s="759"/>
      <c r="B269" s="751"/>
      <c r="C269" s="752"/>
      <c r="D269" s="751"/>
      <c r="E269" s="753"/>
      <c r="F269" s="750"/>
      <c r="G269" s="166">
        <v>2023</v>
      </c>
      <c r="H269" s="166"/>
      <c r="I269" s="166"/>
      <c r="J269" s="166"/>
      <c r="K269" s="166"/>
      <c r="L269" s="166"/>
      <c r="M269" s="166"/>
      <c r="N269" s="166"/>
      <c r="O269" s="166"/>
      <c r="P269" s="166"/>
      <c r="Q269" s="166"/>
      <c r="R269" s="166"/>
      <c r="S269" s="166"/>
      <c r="T269" s="166"/>
      <c r="U269" s="166"/>
      <c r="V269" s="422"/>
      <c r="W269" s="748"/>
      <c r="X269" s="748"/>
      <c r="Y269" s="763"/>
      <c r="Z269" s="166"/>
      <c r="AA269" s="166"/>
      <c r="AB269" s="584"/>
    </row>
    <row r="270" spans="1:28" ht="15.75" customHeight="1">
      <c r="A270" s="759"/>
      <c r="B270" s="751">
        <v>16</v>
      </c>
      <c r="C270" s="752" t="s">
        <v>501</v>
      </c>
      <c r="D270" s="751" t="s">
        <v>390</v>
      </c>
      <c r="E270" s="753" t="s">
        <v>385</v>
      </c>
      <c r="F270" s="750" t="s">
        <v>389</v>
      </c>
      <c r="G270" s="166">
        <v>2015</v>
      </c>
      <c r="H270" s="166"/>
      <c r="I270" s="166"/>
      <c r="J270" s="166"/>
      <c r="K270" s="166"/>
      <c r="L270" s="166"/>
      <c r="M270" s="166"/>
      <c r="N270" s="166"/>
      <c r="O270" s="166"/>
      <c r="P270" s="166"/>
      <c r="Q270" s="166"/>
      <c r="R270" s="166"/>
      <c r="S270" s="166"/>
      <c r="T270" s="166"/>
      <c r="U270" s="166"/>
      <c r="V270" s="422"/>
      <c r="W270" s="748" t="s">
        <v>384</v>
      </c>
      <c r="X270" s="748" t="s">
        <v>384</v>
      </c>
      <c r="Y270" s="763" t="s">
        <v>516</v>
      </c>
      <c r="Z270" s="166"/>
      <c r="AA270" s="166"/>
      <c r="AB270" s="584"/>
    </row>
    <row r="271" spans="1:28" ht="15.75" customHeight="1">
      <c r="A271" s="759"/>
      <c r="B271" s="751"/>
      <c r="C271" s="752"/>
      <c r="D271" s="751"/>
      <c r="E271" s="753"/>
      <c r="F271" s="750"/>
      <c r="G271" s="166">
        <v>2016</v>
      </c>
      <c r="H271" s="166"/>
      <c r="I271" s="166"/>
      <c r="J271" s="166"/>
      <c r="K271" s="166"/>
      <c r="L271" s="166"/>
      <c r="M271" s="166"/>
      <c r="N271" s="166"/>
      <c r="O271" s="166"/>
      <c r="P271" s="166"/>
      <c r="Q271" s="166"/>
      <c r="R271" s="166"/>
      <c r="S271" s="166"/>
      <c r="T271" s="166"/>
      <c r="U271" s="166"/>
      <c r="V271" s="422"/>
      <c r="W271" s="748"/>
      <c r="X271" s="748"/>
      <c r="Y271" s="763"/>
      <c r="Z271" s="166"/>
      <c r="AA271" s="166"/>
      <c r="AB271" s="584"/>
    </row>
    <row r="272" spans="1:28" ht="15.75" customHeight="1">
      <c r="A272" s="759"/>
      <c r="B272" s="751"/>
      <c r="C272" s="752"/>
      <c r="D272" s="751"/>
      <c r="E272" s="753"/>
      <c r="F272" s="750"/>
      <c r="G272" s="166">
        <v>2023</v>
      </c>
      <c r="H272" s="166"/>
      <c r="I272" s="166"/>
      <c r="J272" s="166"/>
      <c r="K272" s="166"/>
      <c r="L272" s="166"/>
      <c r="M272" s="166"/>
      <c r="N272" s="166"/>
      <c r="O272" s="166"/>
      <c r="P272" s="166"/>
      <c r="Q272" s="166"/>
      <c r="R272" s="166"/>
      <c r="S272" s="166"/>
      <c r="T272" s="166"/>
      <c r="U272" s="166"/>
      <c r="V272" s="422"/>
      <c r="W272" s="748"/>
      <c r="X272" s="748"/>
      <c r="Y272" s="763"/>
      <c r="Z272" s="166"/>
      <c r="AA272" s="166"/>
      <c r="AB272" s="584"/>
    </row>
    <row r="273" spans="1:28" ht="15.75" customHeight="1">
      <c r="A273" s="759"/>
      <c r="B273" s="751"/>
      <c r="C273" s="752"/>
      <c r="D273" s="751"/>
      <c r="E273" s="753"/>
      <c r="F273" s="750" t="s">
        <v>388</v>
      </c>
      <c r="G273" s="166">
        <v>2015</v>
      </c>
      <c r="H273" s="166"/>
      <c r="I273" s="166"/>
      <c r="J273" s="166"/>
      <c r="K273" s="166"/>
      <c r="L273" s="166"/>
      <c r="M273" s="166"/>
      <c r="N273" s="166"/>
      <c r="O273" s="166"/>
      <c r="P273" s="166"/>
      <c r="Q273" s="166"/>
      <c r="R273" s="166"/>
      <c r="S273" s="166"/>
      <c r="T273" s="166"/>
      <c r="U273" s="166"/>
      <c r="V273" s="422"/>
      <c r="W273" s="748"/>
      <c r="X273" s="748"/>
      <c r="Y273" s="763"/>
      <c r="Z273" s="166"/>
      <c r="AA273" s="166"/>
      <c r="AB273" s="584"/>
    </row>
    <row r="274" spans="1:28" ht="15.75" customHeight="1">
      <c r="A274" s="759"/>
      <c r="B274" s="751"/>
      <c r="C274" s="752"/>
      <c r="D274" s="751"/>
      <c r="E274" s="753"/>
      <c r="F274" s="750"/>
      <c r="G274" s="166">
        <v>2016</v>
      </c>
      <c r="H274" s="166"/>
      <c r="I274" s="166"/>
      <c r="J274" s="166"/>
      <c r="K274" s="166"/>
      <c r="L274" s="166"/>
      <c r="M274" s="166"/>
      <c r="N274" s="166"/>
      <c r="O274" s="166"/>
      <c r="P274" s="166"/>
      <c r="Q274" s="166"/>
      <c r="R274" s="166"/>
      <c r="S274" s="166"/>
      <c r="T274" s="166"/>
      <c r="U274" s="166"/>
      <c r="V274" s="422"/>
      <c r="W274" s="748"/>
      <c r="X274" s="748"/>
      <c r="Y274" s="763"/>
      <c r="Z274" s="166"/>
      <c r="AA274" s="166"/>
      <c r="AB274" s="584"/>
    </row>
    <row r="275" spans="1:28" ht="15.75" customHeight="1">
      <c r="A275" s="759"/>
      <c r="B275" s="751"/>
      <c r="C275" s="752"/>
      <c r="D275" s="751"/>
      <c r="E275" s="753"/>
      <c r="F275" s="750"/>
      <c r="G275" s="166">
        <v>2023</v>
      </c>
      <c r="H275" s="166"/>
      <c r="I275" s="166"/>
      <c r="J275" s="166"/>
      <c r="K275" s="166"/>
      <c r="L275" s="166"/>
      <c r="M275" s="166"/>
      <c r="N275" s="166"/>
      <c r="O275" s="166"/>
      <c r="P275" s="166"/>
      <c r="Q275" s="166"/>
      <c r="R275" s="166"/>
      <c r="S275" s="166"/>
      <c r="T275" s="166"/>
      <c r="U275" s="166"/>
      <c r="V275" s="422"/>
      <c r="W275" s="748"/>
      <c r="X275" s="748"/>
      <c r="Y275" s="763"/>
      <c r="Z275" s="166"/>
      <c r="AA275" s="166"/>
      <c r="AB275" s="584"/>
    </row>
    <row r="276" spans="1:28" ht="15.75" customHeight="1">
      <c r="A276" s="759"/>
      <c r="B276" s="751">
        <v>17</v>
      </c>
      <c r="C276" s="752" t="s">
        <v>502</v>
      </c>
      <c r="D276" s="751" t="s">
        <v>390</v>
      </c>
      <c r="E276" s="753" t="s">
        <v>385</v>
      </c>
      <c r="F276" s="750" t="s">
        <v>389</v>
      </c>
      <c r="G276" s="166">
        <v>2015</v>
      </c>
      <c r="H276" s="166"/>
      <c r="I276" s="166"/>
      <c r="J276" s="166"/>
      <c r="K276" s="166"/>
      <c r="L276" s="166"/>
      <c r="M276" s="166"/>
      <c r="N276" s="166"/>
      <c r="O276" s="166"/>
      <c r="P276" s="166"/>
      <c r="Q276" s="166"/>
      <c r="R276" s="166"/>
      <c r="S276" s="166"/>
      <c r="T276" s="166"/>
      <c r="U276" s="166"/>
      <c r="V276" s="422"/>
      <c r="W276" s="748" t="s">
        <v>384</v>
      </c>
      <c r="X276" s="748" t="s">
        <v>384</v>
      </c>
      <c r="Y276" s="749" t="s">
        <v>516</v>
      </c>
      <c r="Z276" s="166"/>
      <c r="AA276" s="166"/>
      <c r="AB276" s="584"/>
    </row>
    <row r="277" spans="1:28" ht="15.75" customHeight="1">
      <c r="A277" s="759"/>
      <c r="B277" s="751"/>
      <c r="C277" s="752"/>
      <c r="D277" s="751"/>
      <c r="E277" s="753"/>
      <c r="F277" s="750"/>
      <c r="G277" s="166">
        <v>2016</v>
      </c>
      <c r="H277" s="166"/>
      <c r="I277" s="166"/>
      <c r="J277" s="166"/>
      <c r="K277" s="166"/>
      <c r="L277" s="166"/>
      <c r="M277" s="166"/>
      <c r="N277" s="166"/>
      <c r="O277" s="166"/>
      <c r="P277" s="166"/>
      <c r="Q277" s="166"/>
      <c r="R277" s="166"/>
      <c r="S277" s="166"/>
      <c r="T277" s="166"/>
      <c r="U277" s="166"/>
      <c r="V277" s="422"/>
      <c r="W277" s="748"/>
      <c r="X277" s="748"/>
      <c r="Y277" s="749"/>
      <c r="Z277" s="166"/>
      <c r="AA277" s="166"/>
      <c r="AB277" s="584"/>
    </row>
    <row r="278" spans="1:28" ht="15.75" customHeight="1">
      <c r="A278" s="759"/>
      <c r="B278" s="736"/>
      <c r="C278" s="752"/>
      <c r="D278" s="751"/>
      <c r="E278" s="753"/>
      <c r="F278" s="750"/>
      <c r="G278" s="166">
        <v>2023</v>
      </c>
      <c r="H278" s="166"/>
      <c r="I278" s="166"/>
      <c r="J278" s="166"/>
      <c r="K278" s="166"/>
      <c r="L278" s="166"/>
      <c r="M278" s="166"/>
      <c r="N278" s="166"/>
      <c r="O278" s="166"/>
      <c r="P278" s="166"/>
      <c r="Q278" s="166"/>
      <c r="R278" s="166"/>
      <c r="S278" s="166"/>
      <c r="T278" s="166"/>
      <c r="U278" s="166"/>
      <c r="V278" s="422"/>
      <c r="W278" s="748"/>
      <c r="X278" s="748"/>
      <c r="Y278" s="749"/>
      <c r="Z278" s="166"/>
      <c r="AA278" s="166"/>
      <c r="AB278" s="584"/>
    </row>
    <row r="279" spans="1:28" ht="15.75" customHeight="1">
      <c r="A279" s="759"/>
      <c r="B279" s="736"/>
      <c r="C279" s="752"/>
      <c r="D279" s="751"/>
      <c r="E279" s="753"/>
      <c r="F279" s="750" t="s">
        <v>388</v>
      </c>
      <c r="G279" s="166">
        <v>2015</v>
      </c>
      <c r="H279" s="166"/>
      <c r="I279" s="166"/>
      <c r="J279" s="166"/>
      <c r="K279" s="166"/>
      <c r="L279" s="166"/>
      <c r="M279" s="166"/>
      <c r="N279" s="166"/>
      <c r="O279" s="166"/>
      <c r="P279" s="166"/>
      <c r="Q279" s="166"/>
      <c r="R279" s="166"/>
      <c r="S279" s="166"/>
      <c r="T279" s="166"/>
      <c r="U279" s="166"/>
      <c r="V279" s="422"/>
      <c r="W279" s="748"/>
      <c r="X279" s="748"/>
      <c r="Y279" s="749"/>
      <c r="Z279" s="166"/>
      <c r="AA279" s="166"/>
      <c r="AB279" s="584"/>
    </row>
    <row r="280" spans="1:28" ht="15.75" customHeight="1">
      <c r="A280" s="759"/>
      <c r="B280" s="736"/>
      <c r="C280" s="752"/>
      <c r="D280" s="751"/>
      <c r="E280" s="753"/>
      <c r="F280" s="750"/>
      <c r="G280" s="166">
        <v>2016</v>
      </c>
      <c r="H280" s="166"/>
      <c r="I280" s="166"/>
      <c r="J280" s="166"/>
      <c r="K280" s="166"/>
      <c r="L280" s="166"/>
      <c r="M280" s="166"/>
      <c r="N280" s="166"/>
      <c r="O280" s="166"/>
      <c r="P280" s="166"/>
      <c r="Q280" s="166"/>
      <c r="R280" s="166"/>
      <c r="S280" s="166"/>
      <c r="T280" s="166"/>
      <c r="U280" s="166"/>
      <c r="V280" s="422"/>
      <c r="W280" s="748"/>
      <c r="X280" s="748"/>
      <c r="Y280" s="749"/>
      <c r="Z280" s="166"/>
      <c r="AA280" s="166"/>
      <c r="AB280" s="584"/>
    </row>
    <row r="281" spans="1:28" ht="15.75" customHeight="1">
      <c r="A281" s="759"/>
      <c r="B281" s="736"/>
      <c r="C281" s="752"/>
      <c r="D281" s="751"/>
      <c r="E281" s="753"/>
      <c r="F281" s="750"/>
      <c r="G281" s="166">
        <v>2023</v>
      </c>
      <c r="H281" s="166"/>
      <c r="I281" s="166"/>
      <c r="J281" s="166"/>
      <c r="K281" s="166"/>
      <c r="L281" s="166"/>
      <c r="M281" s="166"/>
      <c r="N281" s="166"/>
      <c r="O281" s="166"/>
      <c r="P281" s="166"/>
      <c r="Q281" s="166"/>
      <c r="R281" s="166"/>
      <c r="S281" s="166"/>
      <c r="T281" s="166"/>
      <c r="U281" s="166"/>
      <c r="V281" s="422"/>
      <c r="W281" s="748"/>
      <c r="X281" s="748"/>
      <c r="Y281" s="749"/>
      <c r="Z281" s="166"/>
      <c r="AA281" s="166"/>
      <c r="AB281" s="584"/>
    </row>
    <row r="282" spans="1:28" ht="12" customHeight="1">
      <c r="A282" s="759"/>
      <c r="B282" s="764" t="s">
        <v>140</v>
      </c>
      <c r="C282" s="764"/>
      <c r="D282" s="764"/>
      <c r="E282" s="764"/>
      <c r="F282" s="764"/>
      <c r="G282" s="764"/>
      <c r="H282" s="764"/>
      <c r="I282" s="764"/>
      <c r="J282" s="764"/>
      <c r="K282" s="764"/>
      <c r="L282" s="764"/>
      <c r="M282" s="764"/>
      <c r="N282" s="764"/>
      <c r="O282" s="764"/>
      <c r="P282" s="764"/>
      <c r="Q282" s="764"/>
      <c r="R282" s="764"/>
      <c r="S282" s="764"/>
      <c r="T282" s="764"/>
      <c r="U282" s="764"/>
      <c r="V282" s="764"/>
      <c r="W282" s="764"/>
      <c r="X282" s="764"/>
      <c r="Y282" s="764"/>
      <c r="Z282" s="764"/>
      <c r="AA282" s="764"/>
      <c r="AB282" s="764"/>
    </row>
    <row r="283" spans="1:28" ht="12" customHeight="1">
      <c r="A283" s="759"/>
      <c r="B283" s="765"/>
      <c r="C283" s="765"/>
      <c r="D283" s="765"/>
      <c r="E283" s="765"/>
      <c r="F283" s="765"/>
      <c r="G283" s="765"/>
      <c r="H283" s="765"/>
      <c r="I283" s="765"/>
      <c r="J283" s="765"/>
      <c r="K283" s="765"/>
      <c r="L283" s="765"/>
      <c r="M283" s="765"/>
      <c r="N283" s="765"/>
      <c r="O283" s="765"/>
      <c r="P283" s="765"/>
      <c r="Q283" s="765"/>
      <c r="R283" s="765"/>
      <c r="S283" s="765"/>
      <c r="T283" s="765"/>
      <c r="U283" s="765"/>
      <c r="V283" s="765"/>
      <c r="W283" s="765"/>
      <c r="X283" s="765"/>
      <c r="Y283" s="765"/>
      <c r="Z283" s="765"/>
      <c r="AA283" s="765"/>
      <c r="AB283" s="765"/>
    </row>
    <row r="284" spans="1:28" ht="28.5" customHeight="1">
      <c r="A284" s="758" t="s">
        <v>520</v>
      </c>
      <c r="B284" s="758"/>
      <c r="C284" s="758"/>
      <c r="D284" s="758"/>
      <c r="E284" s="758"/>
      <c r="F284" s="758"/>
      <c r="G284" s="758"/>
      <c r="H284" s="758"/>
      <c r="I284" s="758"/>
      <c r="J284" s="758"/>
      <c r="K284" s="758"/>
      <c r="L284" s="758"/>
      <c r="M284" s="758"/>
      <c r="N284" s="758"/>
      <c r="O284" s="758"/>
      <c r="P284" s="758"/>
      <c r="Q284" s="758"/>
      <c r="R284" s="758"/>
      <c r="S284" s="758"/>
      <c r="T284" s="758"/>
      <c r="U284" s="758"/>
      <c r="V284" s="758"/>
      <c r="W284" s="758"/>
      <c r="X284" s="758"/>
      <c r="Y284" s="758"/>
      <c r="Z284" s="758"/>
      <c r="AA284" s="758"/>
      <c r="AB284" s="758"/>
    </row>
    <row r="285" spans="1:28" ht="15.75" customHeight="1">
      <c r="A285" s="759" t="s">
        <v>682</v>
      </c>
      <c r="B285" s="751">
        <v>1</v>
      </c>
      <c r="C285" s="766" t="s">
        <v>446</v>
      </c>
      <c r="D285" s="751" t="s">
        <v>444</v>
      </c>
      <c r="E285" s="753" t="s">
        <v>385</v>
      </c>
      <c r="F285" s="750" t="s">
        <v>389</v>
      </c>
      <c r="G285" s="166">
        <v>2015</v>
      </c>
      <c r="H285" s="166"/>
      <c r="I285" s="166"/>
      <c r="J285" s="166"/>
      <c r="K285" s="166"/>
      <c r="L285" s="166"/>
      <c r="M285" s="166"/>
      <c r="N285" s="166"/>
      <c r="O285" s="166"/>
      <c r="P285" s="166"/>
      <c r="Q285" s="166"/>
      <c r="R285" s="166"/>
      <c r="S285" s="166"/>
      <c r="T285" s="166"/>
      <c r="U285" s="166"/>
      <c r="V285" s="422"/>
      <c r="W285" s="748" t="s">
        <v>384</v>
      </c>
      <c r="X285" s="748" t="s">
        <v>384</v>
      </c>
      <c r="Y285" s="749">
        <v>200</v>
      </c>
      <c r="Z285" s="166"/>
      <c r="AA285" s="166"/>
      <c r="AB285" s="584"/>
    </row>
    <row r="286" spans="1:28" ht="15.75" customHeight="1">
      <c r="A286" s="759"/>
      <c r="B286" s="751"/>
      <c r="C286" s="766"/>
      <c r="D286" s="751"/>
      <c r="E286" s="753"/>
      <c r="F286" s="750"/>
      <c r="G286" s="432">
        <v>2016</v>
      </c>
      <c r="H286" s="166"/>
      <c r="I286" s="166"/>
      <c r="J286" s="166"/>
      <c r="K286" s="166"/>
      <c r="L286" s="166"/>
      <c r="M286" s="166"/>
      <c r="N286" s="166"/>
      <c r="O286" s="166"/>
      <c r="P286" s="166"/>
      <c r="Q286" s="166"/>
      <c r="R286" s="166"/>
      <c r="S286" s="166"/>
      <c r="T286" s="166"/>
      <c r="U286" s="166"/>
      <c r="V286" s="422"/>
      <c r="W286" s="748"/>
      <c r="X286" s="748"/>
      <c r="Y286" s="749"/>
      <c r="Z286" s="166"/>
      <c r="AA286" s="166"/>
      <c r="AB286" s="584"/>
    </row>
    <row r="287" spans="1:28" ht="15.75" customHeight="1">
      <c r="A287" s="759"/>
      <c r="B287" s="751"/>
      <c r="C287" s="766"/>
      <c r="D287" s="751"/>
      <c r="E287" s="753"/>
      <c r="F287" s="750"/>
      <c r="G287" s="432">
        <v>2023</v>
      </c>
      <c r="H287" s="166"/>
      <c r="I287" s="166"/>
      <c r="J287" s="166"/>
      <c r="K287" s="166"/>
      <c r="L287" s="166"/>
      <c r="M287" s="166"/>
      <c r="N287" s="166"/>
      <c r="O287" s="166"/>
      <c r="P287" s="166"/>
      <c r="Q287" s="166"/>
      <c r="R287" s="166"/>
      <c r="S287" s="166"/>
      <c r="T287" s="166"/>
      <c r="U287" s="166"/>
      <c r="V287" s="422"/>
      <c r="W287" s="748"/>
      <c r="X287" s="748"/>
      <c r="Y287" s="749"/>
      <c r="Z287" s="166"/>
      <c r="AA287" s="166"/>
      <c r="AB287" s="584"/>
    </row>
    <row r="288" spans="1:28" ht="15.75" customHeight="1">
      <c r="A288" s="759"/>
      <c r="B288" s="751"/>
      <c r="C288" s="766"/>
      <c r="D288" s="751"/>
      <c r="E288" s="753"/>
      <c r="F288" s="750" t="s">
        <v>388</v>
      </c>
      <c r="G288" s="166">
        <v>2015</v>
      </c>
      <c r="H288" s="166"/>
      <c r="I288" s="166"/>
      <c r="J288" s="166"/>
      <c r="K288" s="166"/>
      <c r="L288" s="166"/>
      <c r="M288" s="166"/>
      <c r="N288" s="166"/>
      <c r="O288" s="166"/>
      <c r="P288" s="166"/>
      <c r="Q288" s="166"/>
      <c r="R288" s="166"/>
      <c r="S288" s="166"/>
      <c r="T288" s="166"/>
      <c r="U288" s="166"/>
      <c r="V288" s="422"/>
      <c r="W288" s="748"/>
      <c r="X288" s="748"/>
      <c r="Y288" s="749"/>
      <c r="Z288" s="166"/>
      <c r="AA288" s="166"/>
      <c r="AB288" s="584"/>
    </row>
    <row r="289" spans="1:28" ht="15.75" customHeight="1">
      <c r="A289" s="759"/>
      <c r="B289" s="751"/>
      <c r="C289" s="766"/>
      <c r="D289" s="751"/>
      <c r="E289" s="753"/>
      <c r="F289" s="750"/>
      <c r="G289" s="166">
        <v>2016</v>
      </c>
      <c r="H289" s="166"/>
      <c r="I289" s="166"/>
      <c r="J289" s="166"/>
      <c r="K289" s="166"/>
      <c r="L289" s="166"/>
      <c r="M289" s="166"/>
      <c r="N289" s="166"/>
      <c r="O289" s="166"/>
      <c r="P289" s="166"/>
      <c r="Q289" s="166"/>
      <c r="R289" s="166"/>
      <c r="S289" s="166"/>
      <c r="T289" s="166"/>
      <c r="U289" s="166"/>
      <c r="V289" s="422"/>
      <c r="W289" s="748"/>
      <c r="X289" s="748"/>
      <c r="Y289" s="749"/>
      <c r="Z289" s="166"/>
      <c r="AA289" s="166"/>
      <c r="AB289" s="584"/>
    </row>
    <row r="290" spans="1:28" ht="15.75" customHeight="1">
      <c r="A290" s="759"/>
      <c r="B290" s="751"/>
      <c r="C290" s="766"/>
      <c r="D290" s="751"/>
      <c r="E290" s="753"/>
      <c r="F290" s="750"/>
      <c r="G290" s="166">
        <v>2023</v>
      </c>
      <c r="H290" s="166"/>
      <c r="I290" s="166"/>
      <c r="J290" s="166"/>
      <c r="K290" s="166"/>
      <c r="L290" s="166"/>
      <c r="M290" s="166"/>
      <c r="N290" s="166"/>
      <c r="O290" s="166"/>
      <c r="P290" s="166"/>
      <c r="Q290" s="166"/>
      <c r="R290" s="166"/>
      <c r="S290" s="166"/>
      <c r="T290" s="166"/>
      <c r="U290" s="166"/>
      <c r="V290" s="422"/>
      <c r="W290" s="748"/>
      <c r="X290" s="748"/>
      <c r="Y290" s="749"/>
      <c r="Z290" s="166"/>
      <c r="AA290" s="166"/>
      <c r="AB290" s="584"/>
    </row>
    <row r="291" spans="1:28" ht="15.75" customHeight="1">
      <c r="A291" s="759"/>
      <c r="B291" s="751">
        <v>2</v>
      </c>
      <c r="C291" s="752" t="s">
        <v>482</v>
      </c>
      <c r="D291" s="751" t="s">
        <v>444</v>
      </c>
      <c r="E291" s="753" t="s">
        <v>385</v>
      </c>
      <c r="F291" s="750" t="s">
        <v>389</v>
      </c>
      <c r="G291" s="166">
        <v>2015</v>
      </c>
      <c r="H291" s="166"/>
      <c r="I291" s="166"/>
      <c r="J291" s="166"/>
      <c r="K291" s="166"/>
      <c r="L291" s="166"/>
      <c r="M291" s="166"/>
      <c r="N291" s="166"/>
      <c r="O291" s="166"/>
      <c r="P291" s="166"/>
      <c r="Q291" s="166"/>
      <c r="R291" s="166"/>
      <c r="S291" s="166"/>
      <c r="T291" s="166"/>
      <c r="U291" s="166"/>
      <c r="V291" s="422"/>
      <c r="W291" s="761" t="s">
        <v>384</v>
      </c>
      <c r="X291" s="761" t="s">
        <v>384</v>
      </c>
      <c r="Y291" s="763">
        <v>200</v>
      </c>
      <c r="Z291" s="166"/>
      <c r="AA291" s="166"/>
      <c r="AB291" s="584"/>
    </row>
    <row r="292" spans="1:28" ht="15.75" customHeight="1">
      <c r="A292" s="759"/>
      <c r="B292" s="751"/>
      <c r="C292" s="752"/>
      <c r="D292" s="751"/>
      <c r="E292" s="753"/>
      <c r="F292" s="750"/>
      <c r="G292" s="166">
        <v>2016</v>
      </c>
      <c r="H292" s="166"/>
      <c r="I292" s="166"/>
      <c r="J292" s="166"/>
      <c r="K292" s="166"/>
      <c r="L292" s="166"/>
      <c r="M292" s="166"/>
      <c r="N292" s="166"/>
      <c r="O292" s="166"/>
      <c r="P292" s="166"/>
      <c r="Q292" s="166"/>
      <c r="R292" s="166"/>
      <c r="S292" s="166"/>
      <c r="T292" s="166"/>
      <c r="U292" s="166"/>
      <c r="V292" s="422"/>
      <c r="W292" s="761"/>
      <c r="X292" s="761"/>
      <c r="Y292" s="763"/>
      <c r="Z292" s="166"/>
      <c r="AA292" s="166"/>
      <c r="AB292" s="584"/>
    </row>
    <row r="293" spans="1:28" ht="15.75" customHeight="1">
      <c r="A293" s="759"/>
      <c r="B293" s="751"/>
      <c r="C293" s="752"/>
      <c r="D293" s="751"/>
      <c r="E293" s="753"/>
      <c r="F293" s="750"/>
      <c r="G293" s="166">
        <v>2023</v>
      </c>
      <c r="H293" s="166"/>
      <c r="I293" s="166"/>
      <c r="J293" s="166"/>
      <c r="K293" s="166"/>
      <c r="L293" s="166"/>
      <c r="M293" s="166"/>
      <c r="N293" s="166"/>
      <c r="O293" s="166"/>
      <c r="P293" s="166"/>
      <c r="Q293" s="166"/>
      <c r="R293" s="166"/>
      <c r="S293" s="166"/>
      <c r="T293" s="166"/>
      <c r="U293" s="166"/>
      <c r="V293" s="422"/>
      <c r="W293" s="761"/>
      <c r="X293" s="761"/>
      <c r="Y293" s="763"/>
      <c r="Z293" s="166"/>
      <c r="AA293" s="166"/>
      <c r="AB293" s="584"/>
    </row>
    <row r="294" spans="1:28" ht="15.75" customHeight="1">
      <c r="A294" s="759"/>
      <c r="B294" s="751"/>
      <c r="C294" s="752"/>
      <c r="D294" s="751"/>
      <c r="E294" s="753"/>
      <c r="F294" s="750" t="s">
        <v>388</v>
      </c>
      <c r="G294" s="166">
        <v>2015</v>
      </c>
      <c r="H294" s="166"/>
      <c r="I294" s="166"/>
      <c r="J294" s="166"/>
      <c r="K294" s="166"/>
      <c r="L294" s="166"/>
      <c r="M294" s="166"/>
      <c r="N294" s="166"/>
      <c r="O294" s="166"/>
      <c r="P294" s="166"/>
      <c r="Q294" s="166"/>
      <c r="R294" s="166"/>
      <c r="S294" s="166"/>
      <c r="T294" s="166"/>
      <c r="U294" s="166"/>
      <c r="V294" s="422"/>
      <c r="W294" s="761"/>
      <c r="X294" s="761"/>
      <c r="Y294" s="763"/>
      <c r="Z294" s="166"/>
      <c r="AA294" s="166"/>
      <c r="AB294" s="584"/>
    </row>
    <row r="295" spans="1:28" ht="15.75" customHeight="1">
      <c r="A295" s="759"/>
      <c r="B295" s="751"/>
      <c r="C295" s="752"/>
      <c r="D295" s="751"/>
      <c r="E295" s="753"/>
      <c r="F295" s="750"/>
      <c r="G295" s="166">
        <v>2016</v>
      </c>
      <c r="H295" s="166"/>
      <c r="I295" s="166"/>
      <c r="J295" s="166"/>
      <c r="K295" s="166"/>
      <c r="L295" s="166"/>
      <c r="M295" s="166"/>
      <c r="N295" s="166"/>
      <c r="O295" s="166"/>
      <c r="P295" s="166"/>
      <c r="Q295" s="166"/>
      <c r="R295" s="166"/>
      <c r="S295" s="166"/>
      <c r="T295" s="166"/>
      <c r="U295" s="166"/>
      <c r="V295" s="422"/>
      <c r="W295" s="761"/>
      <c r="X295" s="761"/>
      <c r="Y295" s="763"/>
      <c r="Z295" s="166"/>
      <c r="AA295" s="166"/>
      <c r="AB295" s="584"/>
    </row>
    <row r="296" spans="1:28" ht="15.75" customHeight="1">
      <c r="A296" s="759"/>
      <c r="B296" s="751"/>
      <c r="C296" s="752"/>
      <c r="D296" s="751"/>
      <c r="E296" s="753"/>
      <c r="F296" s="750"/>
      <c r="G296" s="166">
        <v>2023</v>
      </c>
      <c r="H296" s="166"/>
      <c r="I296" s="166"/>
      <c r="J296" s="166"/>
      <c r="K296" s="166"/>
      <c r="L296" s="166"/>
      <c r="M296" s="166"/>
      <c r="N296" s="166"/>
      <c r="O296" s="166"/>
      <c r="P296" s="166"/>
      <c r="Q296" s="166"/>
      <c r="R296" s="166"/>
      <c r="S296" s="166"/>
      <c r="T296" s="166"/>
      <c r="U296" s="166"/>
      <c r="V296" s="422"/>
      <c r="W296" s="761"/>
      <c r="X296" s="761"/>
      <c r="Y296" s="763"/>
      <c r="Z296" s="166"/>
      <c r="AA296" s="166"/>
      <c r="AB296" s="584"/>
    </row>
    <row r="297" spans="1:28" ht="15.75" customHeight="1">
      <c r="A297" s="759"/>
      <c r="B297" s="751">
        <v>3</v>
      </c>
      <c r="C297" s="752" t="s">
        <v>443</v>
      </c>
      <c r="D297" s="751" t="s">
        <v>442</v>
      </c>
      <c r="E297" s="753" t="s">
        <v>385</v>
      </c>
      <c r="F297" s="750" t="s">
        <v>389</v>
      </c>
      <c r="G297" s="166">
        <v>2015</v>
      </c>
      <c r="H297" s="166"/>
      <c r="I297" s="166"/>
      <c r="J297" s="166"/>
      <c r="K297" s="166"/>
      <c r="L297" s="166"/>
      <c r="M297" s="166"/>
      <c r="N297" s="166"/>
      <c r="O297" s="166"/>
      <c r="P297" s="166"/>
      <c r="Q297" s="166"/>
      <c r="R297" s="166"/>
      <c r="S297" s="166"/>
      <c r="T297" s="166"/>
      <c r="U297" s="166"/>
      <c r="V297" s="422"/>
      <c r="W297" s="748" t="s">
        <v>384</v>
      </c>
      <c r="X297" s="748" t="s">
        <v>384</v>
      </c>
      <c r="Y297" s="749">
        <v>13000000</v>
      </c>
      <c r="Z297" s="166"/>
      <c r="AA297" s="166"/>
      <c r="AB297" s="584"/>
    </row>
    <row r="298" spans="1:28" ht="15.75" customHeight="1">
      <c r="A298" s="759"/>
      <c r="B298" s="751"/>
      <c r="C298" s="752"/>
      <c r="D298" s="751"/>
      <c r="E298" s="753"/>
      <c r="F298" s="750"/>
      <c r="G298" s="166">
        <v>2016</v>
      </c>
      <c r="H298" s="166"/>
      <c r="I298" s="166"/>
      <c r="J298" s="166"/>
      <c r="K298" s="166"/>
      <c r="L298" s="166"/>
      <c r="M298" s="166"/>
      <c r="N298" s="166"/>
      <c r="O298" s="166"/>
      <c r="P298" s="166"/>
      <c r="Q298" s="166"/>
      <c r="R298" s="166"/>
      <c r="S298" s="166"/>
      <c r="T298" s="166"/>
      <c r="U298" s="166"/>
      <c r="V298" s="422"/>
      <c r="W298" s="748"/>
      <c r="X298" s="748"/>
      <c r="Y298" s="749"/>
      <c r="Z298" s="166"/>
      <c r="AA298" s="166"/>
      <c r="AB298" s="584"/>
    </row>
    <row r="299" spans="1:28" ht="15.75" customHeight="1">
      <c r="A299" s="759"/>
      <c r="B299" s="751"/>
      <c r="C299" s="752"/>
      <c r="D299" s="751"/>
      <c r="E299" s="753"/>
      <c r="F299" s="750"/>
      <c r="G299" s="166">
        <v>2023</v>
      </c>
      <c r="H299" s="166"/>
      <c r="I299" s="166"/>
      <c r="J299" s="166"/>
      <c r="K299" s="166"/>
      <c r="L299" s="166"/>
      <c r="M299" s="166"/>
      <c r="N299" s="166"/>
      <c r="O299" s="166"/>
      <c r="P299" s="166"/>
      <c r="Q299" s="166"/>
      <c r="R299" s="166"/>
      <c r="S299" s="166"/>
      <c r="T299" s="166"/>
      <c r="U299" s="166"/>
      <c r="V299" s="422"/>
      <c r="W299" s="748"/>
      <c r="X299" s="748"/>
      <c r="Y299" s="749"/>
      <c r="Z299" s="166"/>
      <c r="AA299" s="166"/>
      <c r="AB299" s="584"/>
    </row>
    <row r="300" spans="1:28" ht="15.75" customHeight="1">
      <c r="A300" s="759"/>
      <c r="B300" s="751"/>
      <c r="C300" s="752"/>
      <c r="D300" s="751"/>
      <c r="E300" s="753"/>
      <c r="F300" s="750" t="s">
        <v>388</v>
      </c>
      <c r="G300" s="166">
        <v>2015</v>
      </c>
      <c r="H300" s="166"/>
      <c r="I300" s="166"/>
      <c r="J300" s="166"/>
      <c r="K300" s="166"/>
      <c r="L300" s="166"/>
      <c r="M300" s="166"/>
      <c r="N300" s="166"/>
      <c r="O300" s="166"/>
      <c r="P300" s="166"/>
      <c r="Q300" s="166"/>
      <c r="R300" s="166"/>
      <c r="S300" s="166"/>
      <c r="T300" s="166"/>
      <c r="U300" s="166"/>
      <c r="V300" s="422"/>
      <c r="W300" s="748"/>
      <c r="X300" s="748"/>
      <c r="Y300" s="749"/>
      <c r="Z300" s="166"/>
      <c r="AA300" s="166"/>
      <c r="AB300" s="584"/>
    </row>
    <row r="301" spans="1:28" ht="15.75" customHeight="1">
      <c r="A301" s="759"/>
      <c r="B301" s="751"/>
      <c r="C301" s="752"/>
      <c r="D301" s="751"/>
      <c r="E301" s="753"/>
      <c r="F301" s="750"/>
      <c r="G301" s="166">
        <v>2016</v>
      </c>
      <c r="H301" s="166"/>
      <c r="I301" s="166"/>
      <c r="J301" s="166"/>
      <c r="K301" s="166"/>
      <c r="L301" s="166"/>
      <c r="M301" s="166"/>
      <c r="N301" s="166"/>
      <c r="O301" s="166"/>
      <c r="P301" s="166"/>
      <c r="Q301" s="166"/>
      <c r="R301" s="166"/>
      <c r="S301" s="166"/>
      <c r="T301" s="166"/>
      <c r="U301" s="166"/>
      <c r="V301" s="422"/>
      <c r="W301" s="748"/>
      <c r="X301" s="748"/>
      <c r="Y301" s="749"/>
      <c r="Z301" s="166"/>
      <c r="AA301" s="166"/>
      <c r="AB301" s="584"/>
    </row>
    <row r="302" spans="1:28" ht="15.75" customHeight="1">
      <c r="A302" s="759"/>
      <c r="B302" s="751"/>
      <c r="C302" s="752"/>
      <c r="D302" s="751"/>
      <c r="E302" s="753"/>
      <c r="F302" s="750"/>
      <c r="G302" s="166">
        <v>2023</v>
      </c>
      <c r="H302" s="166"/>
      <c r="I302" s="166"/>
      <c r="J302" s="166"/>
      <c r="K302" s="166"/>
      <c r="L302" s="166"/>
      <c r="M302" s="166"/>
      <c r="N302" s="166"/>
      <c r="O302" s="166"/>
      <c r="P302" s="166"/>
      <c r="Q302" s="166"/>
      <c r="R302" s="166"/>
      <c r="S302" s="166"/>
      <c r="T302" s="166"/>
      <c r="U302" s="166"/>
      <c r="V302" s="422"/>
      <c r="W302" s="748"/>
      <c r="X302" s="748"/>
      <c r="Y302" s="749"/>
      <c r="Z302" s="166"/>
      <c r="AA302" s="166"/>
      <c r="AB302" s="584"/>
    </row>
    <row r="303" spans="1:28" ht="15.75" customHeight="1">
      <c r="A303" s="759"/>
      <c r="B303" s="751">
        <v>4</v>
      </c>
      <c r="C303" s="752" t="s">
        <v>483</v>
      </c>
      <c r="D303" s="751" t="s">
        <v>444</v>
      </c>
      <c r="E303" s="753" t="s">
        <v>385</v>
      </c>
      <c r="F303" s="750" t="s">
        <v>389</v>
      </c>
      <c r="G303" s="166">
        <v>2015</v>
      </c>
      <c r="H303" s="166"/>
      <c r="I303" s="166"/>
      <c r="J303" s="166"/>
      <c r="K303" s="166"/>
      <c r="L303" s="166"/>
      <c r="M303" s="166"/>
      <c r="N303" s="166"/>
      <c r="O303" s="166"/>
      <c r="P303" s="166"/>
      <c r="Q303" s="166"/>
      <c r="R303" s="166"/>
      <c r="S303" s="166"/>
      <c r="T303" s="166"/>
      <c r="U303" s="166"/>
      <c r="V303" s="422"/>
      <c r="W303" s="761" t="s">
        <v>384</v>
      </c>
      <c r="X303" s="761" t="s">
        <v>384</v>
      </c>
      <c r="Y303" s="763">
        <v>50</v>
      </c>
      <c r="Z303" s="166"/>
      <c r="AA303" s="166"/>
      <c r="AB303" s="584"/>
    </row>
    <row r="304" spans="1:28" ht="15.75" customHeight="1">
      <c r="A304" s="759"/>
      <c r="B304" s="751"/>
      <c r="C304" s="752"/>
      <c r="D304" s="751"/>
      <c r="E304" s="753"/>
      <c r="F304" s="750"/>
      <c r="G304" s="166">
        <v>2016</v>
      </c>
      <c r="H304" s="166"/>
      <c r="I304" s="166"/>
      <c r="J304" s="166"/>
      <c r="K304" s="166"/>
      <c r="L304" s="166"/>
      <c r="M304" s="166"/>
      <c r="N304" s="166"/>
      <c r="O304" s="166"/>
      <c r="P304" s="166"/>
      <c r="Q304" s="166"/>
      <c r="R304" s="166"/>
      <c r="S304" s="166"/>
      <c r="T304" s="166"/>
      <c r="U304" s="166"/>
      <c r="V304" s="422"/>
      <c r="W304" s="761"/>
      <c r="X304" s="761"/>
      <c r="Y304" s="763"/>
      <c r="Z304" s="166"/>
      <c r="AA304" s="166"/>
      <c r="AB304" s="584"/>
    </row>
    <row r="305" spans="1:28" ht="15.75" customHeight="1">
      <c r="A305" s="759"/>
      <c r="B305" s="751"/>
      <c r="C305" s="752"/>
      <c r="D305" s="751"/>
      <c r="E305" s="753"/>
      <c r="F305" s="750"/>
      <c r="G305" s="166">
        <v>2023</v>
      </c>
      <c r="H305" s="166"/>
      <c r="I305" s="166"/>
      <c r="J305" s="166"/>
      <c r="K305" s="166"/>
      <c r="L305" s="166"/>
      <c r="M305" s="166"/>
      <c r="N305" s="166"/>
      <c r="O305" s="166"/>
      <c r="P305" s="166"/>
      <c r="Q305" s="166"/>
      <c r="R305" s="166"/>
      <c r="S305" s="166"/>
      <c r="T305" s="166"/>
      <c r="U305" s="166"/>
      <c r="V305" s="422"/>
      <c r="W305" s="761"/>
      <c r="X305" s="761"/>
      <c r="Y305" s="763"/>
      <c r="Z305" s="166"/>
      <c r="AA305" s="166"/>
      <c r="AB305" s="584"/>
    </row>
    <row r="306" spans="1:28" ht="15.75" customHeight="1">
      <c r="A306" s="759"/>
      <c r="B306" s="751"/>
      <c r="C306" s="752"/>
      <c r="D306" s="751"/>
      <c r="E306" s="753"/>
      <c r="F306" s="750" t="s">
        <v>388</v>
      </c>
      <c r="G306" s="166">
        <v>2015</v>
      </c>
      <c r="H306" s="166"/>
      <c r="I306" s="166"/>
      <c r="J306" s="166"/>
      <c r="K306" s="166"/>
      <c r="L306" s="166"/>
      <c r="M306" s="166"/>
      <c r="N306" s="166"/>
      <c r="O306" s="166"/>
      <c r="P306" s="166"/>
      <c r="Q306" s="166"/>
      <c r="R306" s="166"/>
      <c r="S306" s="166"/>
      <c r="T306" s="166"/>
      <c r="U306" s="166"/>
      <c r="V306" s="422"/>
      <c r="W306" s="761"/>
      <c r="X306" s="761"/>
      <c r="Y306" s="763"/>
      <c r="Z306" s="166"/>
      <c r="AA306" s="166"/>
      <c r="AB306" s="584"/>
    </row>
    <row r="307" spans="1:28" ht="15.75" customHeight="1">
      <c r="A307" s="759"/>
      <c r="B307" s="751"/>
      <c r="C307" s="752"/>
      <c r="D307" s="751"/>
      <c r="E307" s="753"/>
      <c r="F307" s="750"/>
      <c r="G307" s="166">
        <v>2016</v>
      </c>
      <c r="H307" s="166"/>
      <c r="I307" s="166"/>
      <c r="J307" s="166"/>
      <c r="K307" s="166"/>
      <c r="L307" s="166"/>
      <c r="M307" s="166"/>
      <c r="N307" s="166"/>
      <c r="O307" s="166"/>
      <c r="P307" s="166"/>
      <c r="Q307" s="166"/>
      <c r="R307" s="166"/>
      <c r="S307" s="166"/>
      <c r="T307" s="166"/>
      <c r="U307" s="166"/>
      <c r="V307" s="422"/>
      <c r="W307" s="761"/>
      <c r="X307" s="761"/>
      <c r="Y307" s="763"/>
      <c r="Z307" s="166"/>
      <c r="AA307" s="166"/>
      <c r="AB307" s="584"/>
    </row>
    <row r="308" spans="1:28" ht="15.75" customHeight="1">
      <c r="A308" s="759"/>
      <c r="B308" s="751"/>
      <c r="C308" s="752"/>
      <c r="D308" s="751"/>
      <c r="E308" s="753"/>
      <c r="F308" s="750"/>
      <c r="G308" s="166">
        <v>2023</v>
      </c>
      <c r="H308" s="166"/>
      <c r="I308" s="166"/>
      <c r="J308" s="166"/>
      <c r="K308" s="166"/>
      <c r="L308" s="166"/>
      <c r="M308" s="166"/>
      <c r="N308" s="166"/>
      <c r="O308" s="166"/>
      <c r="P308" s="166"/>
      <c r="Q308" s="166"/>
      <c r="R308" s="166"/>
      <c r="S308" s="166"/>
      <c r="T308" s="166"/>
      <c r="U308" s="166"/>
      <c r="V308" s="422"/>
      <c r="W308" s="761"/>
      <c r="X308" s="761"/>
      <c r="Y308" s="763"/>
      <c r="Z308" s="166"/>
      <c r="AA308" s="166"/>
      <c r="AB308" s="584"/>
    </row>
    <row r="309" spans="1:28" ht="15.75" customHeight="1">
      <c r="A309" s="759"/>
      <c r="B309" s="751">
        <v>5</v>
      </c>
      <c r="C309" s="752" t="s">
        <v>521</v>
      </c>
      <c r="D309" s="751" t="s">
        <v>390</v>
      </c>
      <c r="E309" s="753" t="s">
        <v>385</v>
      </c>
      <c r="F309" s="750" t="s">
        <v>389</v>
      </c>
      <c r="G309" s="166">
        <v>2015</v>
      </c>
      <c r="H309" s="166"/>
      <c r="I309" s="166"/>
      <c r="J309" s="166"/>
      <c r="K309" s="166"/>
      <c r="L309" s="166"/>
      <c r="M309" s="166"/>
      <c r="N309" s="166"/>
      <c r="O309" s="166"/>
      <c r="P309" s="166"/>
      <c r="Q309" s="166"/>
      <c r="R309" s="166"/>
      <c r="S309" s="166"/>
      <c r="T309" s="166"/>
      <c r="U309" s="166"/>
      <c r="V309" s="422"/>
      <c r="W309" s="761" t="s">
        <v>384</v>
      </c>
      <c r="X309" s="761" t="s">
        <v>384</v>
      </c>
      <c r="Y309" s="749" t="s">
        <v>516</v>
      </c>
      <c r="Z309" s="166"/>
      <c r="AA309" s="166"/>
      <c r="AB309" s="584"/>
    </row>
    <row r="310" spans="1:28" ht="15.75" customHeight="1">
      <c r="A310" s="759"/>
      <c r="B310" s="751"/>
      <c r="C310" s="752"/>
      <c r="D310" s="751"/>
      <c r="E310" s="753"/>
      <c r="F310" s="750"/>
      <c r="G310" s="166">
        <v>2016</v>
      </c>
      <c r="H310" s="166"/>
      <c r="I310" s="166"/>
      <c r="J310" s="166"/>
      <c r="K310" s="166"/>
      <c r="L310" s="166"/>
      <c r="M310" s="166"/>
      <c r="N310" s="166"/>
      <c r="O310" s="166"/>
      <c r="P310" s="574">
        <v>47</v>
      </c>
      <c r="Q310" s="574"/>
      <c r="R310" s="574"/>
      <c r="S310" s="574"/>
      <c r="T310" s="574"/>
      <c r="U310" s="574"/>
      <c r="V310" s="579">
        <v>47</v>
      </c>
      <c r="W310" s="761"/>
      <c r="X310" s="761"/>
      <c r="Y310" s="749"/>
      <c r="Z310" s="166"/>
      <c r="AA310" s="166"/>
      <c r="AB310" s="585" t="s">
        <v>384</v>
      </c>
    </row>
    <row r="311" spans="1:28" ht="15.75" customHeight="1">
      <c r="A311" s="759"/>
      <c r="B311" s="751"/>
      <c r="C311" s="752"/>
      <c r="D311" s="751"/>
      <c r="E311" s="753"/>
      <c r="F311" s="750"/>
      <c r="G311" s="166">
        <v>2023</v>
      </c>
      <c r="H311" s="166"/>
      <c r="I311" s="166"/>
      <c r="J311" s="166"/>
      <c r="K311" s="166"/>
      <c r="L311" s="166"/>
      <c r="M311" s="166"/>
      <c r="N311" s="166"/>
      <c r="O311" s="166"/>
      <c r="P311" s="166"/>
      <c r="Q311" s="166"/>
      <c r="R311" s="166"/>
      <c r="S311" s="166"/>
      <c r="T311" s="166"/>
      <c r="U311" s="166"/>
      <c r="V311" s="422"/>
      <c r="W311" s="761"/>
      <c r="X311" s="761"/>
      <c r="Y311" s="749"/>
      <c r="Z311" s="166"/>
      <c r="AA311" s="166"/>
      <c r="AB311" s="584"/>
    </row>
    <row r="312" spans="1:28" ht="15.75" customHeight="1">
      <c r="A312" s="759"/>
      <c r="B312" s="751"/>
      <c r="C312" s="752"/>
      <c r="D312" s="751"/>
      <c r="E312" s="753"/>
      <c r="F312" s="750" t="s">
        <v>388</v>
      </c>
      <c r="G312" s="166">
        <v>2015</v>
      </c>
      <c r="H312" s="166"/>
      <c r="I312" s="166"/>
      <c r="J312" s="166"/>
      <c r="K312" s="166"/>
      <c r="L312" s="166"/>
      <c r="M312" s="166"/>
      <c r="N312" s="166"/>
      <c r="O312" s="166"/>
      <c r="P312" s="166"/>
      <c r="Q312" s="166"/>
      <c r="R312" s="166"/>
      <c r="S312" s="166"/>
      <c r="T312" s="166"/>
      <c r="U312" s="166"/>
      <c r="V312" s="422"/>
      <c r="W312" s="761"/>
      <c r="X312" s="761"/>
      <c r="Y312" s="749"/>
      <c r="Z312" s="166"/>
      <c r="AA312" s="166"/>
      <c r="AB312" s="584"/>
    </row>
    <row r="313" spans="1:28" ht="15.75" customHeight="1">
      <c r="A313" s="759"/>
      <c r="B313" s="751"/>
      <c r="C313" s="752"/>
      <c r="D313" s="751"/>
      <c r="E313" s="753"/>
      <c r="F313" s="750"/>
      <c r="G313" s="166">
        <v>2016</v>
      </c>
      <c r="H313" s="166"/>
      <c r="I313" s="166"/>
      <c r="J313" s="166"/>
      <c r="K313" s="166"/>
      <c r="L313" s="166"/>
      <c r="M313" s="166"/>
      <c r="N313" s="166"/>
      <c r="O313" s="166"/>
      <c r="P313" s="436">
        <v>0</v>
      </c>
      <c r="Q313" s="436"/>
      <c r="R313" s="436"/>
      <c r="S313" s="436"/>
      <c r="T313" s="436"/>
      <c r="U313" s="436"/>
      <c r="V313" s="632">
        <v>0</v>
      </c>
      <c r="W313" s="761"/>
      <c r="X313" s="761"/>
      <c r="Y313" s="749"/>
      <c r="Z313" s="166"/>
      <c r="AA313" s="166"/>
      <c r="AB313" s="648" t="s">
        <v>384</v>
      </c>
    </row>
    <row r="314" spans="1:28" ht="15.75" customHeight="1">
      <c r="A314" s="759"/>
      <c r="B314" s="751"/>
      <c r="C314" s="752"/>
      <c r="D314" s="751"/>
      <c r="E314" s="753"/>
      <c r="F314" s="750"/>
      <c r="G314" s="166">
        <v>2023</v>
      </c>
      <c r="H314" s="166"/>
      <c r="I314" s="166"/>
      <c r="J314" s="166"/>
      <c r="K314" s="166"/>
      <c r="L314" s="166"/>
      <c r="M314" s="166"/>
      <c r="N314" s="166"/>
      <c r="O314" s="166"/>
      <c r="P314" s="436"/>
      <c r="Q314" s="436"/>
      <c r="R314" s="436"/>
      <c r="S314" s="436"/>
      <c r="T314" s="436"/>
      <c r="U314" s="436"/>
      <c r="V314" s="632"/>
      <c r="W314" s="761"/>
      <c r="X314" s="761"/>
      <c r="Y314" s="749"/>
      <c r="Z314" s="166"/>
      <c r="AA314" s="166"/>
      <c r="AB314" s="584"/>
    </row>
    <row r="315" spans="1:28" ht="15.75" customHeight="1">
      <c r="A315" s="759"/>
      <c r="B315" s="751">
        <v>6</v>
      </c>
      <c r="C315" s="752" t="s">
        <v>522</v>
      </c>
      <c r="D315" s="751" t="s">
        <v>390</v>
      </c>
      <c r="E315" s="753" t="s">
        <v>385</v>
      </c>
      <c r="F315" s="750" t="s">
        <v>389</v>
      </c>
      <c r="G315" s="166">
        <v>2015</v>
      </c>
      <c r="H315" s="166"/>
      <c r="I315" s="166"/>
      <c r="J315" s="166"/>
      <c r="K315" s="166"/>
      <c r="L315" s="166"/>
      <c r="M315" s="166"/>
      <c r="N315" s="166"/>
      <c r="O315" s="166"/>
      <c r="P315" s="166"/>
      <c r="Q315" s="166"/>
      <c r="R315" s="166"/>
      <c r="S315" s="166"/>
      <c r="T315" s="166"/>
      <c r="U315" s="166"/>
      <c r="V315" s="422"/>
      <c r="W315" s="761" t="s">
        <v>384</v>
      </c>
      <c r="X315" s="761" t="s">
        <v>384</v>
      </c>
      <c r="Y315" s="749" t="s">
        <v>516</v>
      </c>
      <c r="Z315" s="166"/>
      <c r="AA315" s="166"/>
      <c r="AB315" s="584"/>
    </row>
    <row r="316" spans="1:28" ht="15.75" customHeight="1">
      <c r="A316" s="759"/>
      <c r="B316" s="751"/>
      <c r="C316" s="752"/>
      <c r="D316" s="751"/>
      <c r="E316" s="753"/>
      <c r="F316" s="750"/>
      <c r="G316" s="166">
        <v>2016</v>
      </c>
      <c r="H316" s="166"/>
      <c r="I316" s="166"/>
      <c r="J316" s="166"/>
      <c r="K316" s="166"/>
      <c r="L316" s="166"/>
      <c r="M316" s="166"/>
      <c r="N316" s="166"/>
      <c r="O316" s="166"/>
      <c r="P316" s="574">
        <v>13</v>
      </c>
      <c r="Q316" s="574"/>
      <c r="R316" s="574"/>
      <c r="S316" s="574"/>
      <c r="T316" s="574"/>
      <c r="U316" s="574"/>
      <c r="V316" s="579">
        <v>13</v>
      </c>
      <c r="W316" s="761"/>
      <c r="X316" s="761"/>
      <c r="Y316" s="749"/>
      <c r="Z316" s="166"/>
      <c r="AA316" s="166"/>
      <c r="AB316" s="585" t="s">
        <v>384</v>
      </c>
    </row>
    <row r="317" spans="1:28" ht="15.75" customHeight="1">
      <c r="A317" s="759"/>
      <c r="B317" s="751"/>
      <c r="C317" s="752"/>
      <c r="D317" s="751"/>
      <c r="E317" s="753"/>
      <c r="F317" s="750"/>
      <c r="G317" s="166">
        <v>2023</v>
      </c>
      <c r="H317" s="166"/>
      <c r="I317" s="166"/>
      <c r="J317" s="166"/>
      <c r="K317" s="166"/>
      <c r="L317" s="166"/>
      <c r="M317" s="166"/>
      <c r="N317" s="166"/>
      <c r="O317" s="166"/>
      <c r="P317" s="166"/>
      <c r="Q317" s="166"/>
      <c r="R317" s="166"/>
      <c r="S317" s="166"/>
      <c r="T317" s="166"/>
      <c r="U317" s="166"/>
      <c r="V317" s="422"/>
      <c r="W317" s="761"/>
      <c r="X317" s="761"/>
      <c r="Y317" s="749"/>
      <c r="Z317" s="166"/>
      <c r="AA317" s="166"/>
      <c r="AB317" s="584"/>
    </row>
    <row r="318" spans="1:28" ht="15.75" customHeight="1">
      <c r="A318" s="759"/>
      <c r="B318" s="751"/>
      <c r="C318" s="752"/>
      <c r="D318" s="751"/>
      <c r="E318" s="753"/>
      <c r="F318" s="750" t="s">
        <v>388</v>
      </c>
      <c r="G318" s="166">
        <v>2015</v>
      </c>
      <c r="H318" s="166"/>
      <c r="I318" s="166"/>
      <c r="J318" s="166"/>
      <c r="K318" s="166"/>
      <c r="L318" s="166"/>
      <c r="M318" s="166"/>
      <c r="N318" s="166"/>
      <c r="O318" s="166"/>
      <c r="P318" s="166"/>
      <c r="Q318" s="166"/>
      <c r="R318" s="166"/>
      <c r="S318" s="166"/>
      <c r="T318" s="166"/>
      <c r="U318" s="166"/>
      <c r="V318" s="422"/>
      <c r="W318" s="761"/>
      <c r="X318" s="761"/>
      <c r="Y318" s="749"/>
      <c r="Z318" s="166"/>
      <c r="AA318" s="166"/>
      <c r="AB318" s="584"/>
    </row>
    <row r="319" spans="1:28" ht="15.75" customHeight="1">
      <c r="A319" s="759"/>
      <c r="B319" s="751"/>
      <c r="C319" s="752"/>
      <c r="D319" s="751"/>
      <c r="E319" s="753"/>
      <c r="F319" s="750"/>
      <c r="G319" s="166">
        <v>2016</v>
      </c>
      <c r="H319" s="166"/>
      <c r="I319" s="166"/>
      <c r="J319" s="166"/>
      <c r="K319" s="166"/>
      <c r="L319" s="166"/>
      <c r="M319" s="166"/>
      <c r="N319" s="166"/>
      <c r="O319" s="166"/>
      <c r="P319" s="436">
        <v>0</v>
      </c>
      <c r="Q319" s="436"/>
      <c r="R319" s="436"/>
      <c r="S319" s="436"/>
      <c r="T319" s="436"/>
      <c r="U319" s="436"/>
      <c r="V319" s="632">
        <v>0</v>
      </c>
      <c r="W319" s="761"/>
      <c r="X319" s="761"/>
      <c r="Y319" s="749"/>
      <c r="Z319" s="166"/>
      <c r="AA319" s="166"/>
      <c r="AB319" s="648" t="s">
        <v>384</v>
      </c>
    </row>
    <row r="320" spans="1:28" ht="15.75" customHeight="1">
      <c r="A320" s="759"/>
      <c r="B320" s="751"/>
      <c r="C320" s="752"/>
      <c r="D320" s="751"/>
      <c r="E320" s="753"/>
      <c r="F320" s="750"/>
      <c r="G320" s="166">
        <v>2023</v>
      </c>
      <c r="H320" s="166"/>
      <c r="I320" s="166"/>
      <c r="J320" s="166"/>
      <c r="K320" s="166"/>
      <c r="L320" s="166"/>
      <c r="M320" s="166"/>
      <c r="N320" s="166"/>
      <c r="O320" s="166"/>
      <c r="P320" s="166"/>
      <c r="Q320" s="166"/>
      <c r="R320" s="166"/>
      <c r="S320" s="166"/>
      <c r="T320" s="166"/>
      <c r="U320" s="166"/>
      <c r="V320" s="422"/>
      <c r="W320" s="761"/>
      <c r="X320" s="761"/>
      <c r="Y320" s="749"/>
      <c r="Z320" s="166"/>
      <c r="AA320" s="166"/>
      <c r="AB320" s="584"/>
    </row>
    <row r="321" spans="1:28" ht="15.75" customHeight="1">
      <c r="A321" s="759"/>
      <c r="B321" s="751">
        <v>7</v>
      </c>
      <c r="C321" s="752" t="s">
        <v>523</v>
      </c>
      <c r="D321" s="751" t="s">
        <v>444</v>
      </c>
      <c r="E321" s="753" t="s">
        <v>385</v>
      </c>
      <c r="F321" s="750" t="s">
        <v>389</v>
      </c>
      <c r="G321" s="166">
        <v>2015</v>
      </c>
      <c r="H321" s="166"/>
      <c r="I321" s="166"/>
      <c r="J321" s="166"/>
      <c r="K321" s="166"/>
      <c r="L321" s="166"/>
      <c r="M321" s="166"/>
      <c r="N321" s="166"/>
      <c r="O321" s="166"/>
      <c r="P321" s="166"/>
      <c r="Q321" s="166"/>
      <c r="R321" s="166"/>
      <c r="S321" s="166"/>
      <c r="T321" s="166"/>
      <c r="U321" s="166"/>
      <c r="V321" s="422"/>
      <c r="W321" s="761" t="s">
        <v>384</v>
      </c>
      <c r="X321" s="761" t="s">
        <v>384</v>
      </c>
      <c r="Y321" s="763">
        <v>200</v>
      </c>
      <c r="Z321" s="166"/>
      <c r="AA321" s="166"/>
      <c r="AB321" s="584"/>
    </row>
    <row r="322" spans="1:28" ht="15.75" customHeight="1">
      <c r="A322" s="759"/>
      <c r="B322" s="751"/>
      <c r="C322" s="752"/>
      <c r="D322" s="751"/>
      <c r="E322" s="753"/>
      <c r="F322" s="750"/>
      <c r="G322" s="166">
        <v>2016</v>
      </c>
      <c r="H322" s="166"/>
      <c r="I322" s="166"/>
      <c r="J322" s="166"/>
      <c r="K322" s="166"/>
      <c r="L322" s="166"/>
      <c r="M322" s="166"/>
      <c r="N322" s="166"/>
      <c r="O322" s="166"/>
      <c r="P322" s="166"/>
      <c r="Q322" s="166"/>
      <c r="R322" s="166"/>
      <c r="S322" s="166"/>
      <c r="T322" s="166"/>
      <c r="U322" s="166"/>
      <c r="V322" s="422"/>
      <c r="W322" s="761"/>
      <c r="X322" s="761"/>
      <c r="Y322" s="763"/>
      <c r="Z322" s="166"/>
      <c r="AA322" s="166"/>
      <c r="AB322" s="584"/>
    </row>
    <row r="323" spans="1:28" ht="15.75" customHeight="1">
      <c r="A323" s="759"/>
      <c r="B323" s="751"/>
      <c r="C323" s="752"/>
      <c r="D323" s="751"/>
      <c r="E323" s="753"/>
      <c r="F323" s="750"/>
      <c r="G323" s="166">
        <v>2023</v>
      </c>
      <c r="H323" s="166"/>
      <c r="I323" s="166"/>
      <c r="J323" s="166"/>
      <c r="K323" s="166"/>
      <c r="L323" s="166"/>
      <c r="M323" s="166"/>
      <c r="N323" s="166"/>
      <c r="O323" s="166"/>
      <c r="P323" s="166"/>
      <c r="Q323" s="166"/>
      <c r="R323" s="166"/>
      <c r="S323" s="166"/>
      <c r="T323" s="166"/>
      <c r="U323" s="166"/>
      <c r="V323" s="422"/>
      <c r="W323" s="761"/>
      <c r="X323" s="761"/>
      <c r="Y323" s="763"/>
      <c r="Z323" s="166"/>
      <c r="AA323" s="166"/>
      <c r="AB323" s="584"/>
    </row>
    <row r="324" spans="1:28" ht="15.75" customHeight="1">
      <c r="A324" s="759"/>
      <c r="B324" s="751"/>
      <c r="C324" s="752"/>
      <c r="D324" s="751"/>
      <c r="E324" s="753"/>
      <c r="F324" s="750" t="s">
        <v>388</v>
      </c>
      <c r="G324" s="166">
        <v>2015</v>
      </c>
      <c r="H324" s="166"/>
      <c r="I324" s="166"/>
      <c r="J324" s="166"/>
      <c r="K324" s="166"/>
      <c r="L324" s="166"/>
      <c r="M324" s="166"/>
      <c r="N324" s="166"/>
      <c r="O324" s="166"/>
      <c r="P324" s="166"/>
      <c r="Q324" s="166"/>
      <c r="R324" s="166"/>
      <c r="S324" s="166"/>
      <c r="T324" s="166"/>
      <c r="U324" s="166"/>
      <c r="V324" s="422"/>
      <c r="W324" s="761"/>
      <c r="X324" s="761"/>
      <c r="Y324" s="763"/>
      <c r="Z324" s="166"/>
      <c r="AA324" s="166"/>
      <c r="AB324" s="584"/>
    </row>
    <row r="325" spans="1:28" ht="15.75" customHeight="1">
      <c r="A325" s="759"/>
      <c r="B325" s="751"/>
      <c r="C325" s="752"/>
      <c r="D325" s="751"/>
      <c r="E325" s="753"/>
      <c r="F325" s="750"/>
      <c r="G325" s="166">
        <v>2016</v>
      </c>
      <c r="H325" s="166"/>
      <c r="I325" s="166"/>
      <c r="J325" s="166"/>
      <c r="K325" s="166"/>
      <c r="L325" s="166"/>
      <c r="M325" s="166"/>
      <c r="N325" s="166"/>
      <c r="O325" s="166"/>
      <c r="P325" s="166"/>
      <c r="Q325" s="166"/>
      <c r="R325" s="166"/>
      <c r="S325" s="166"/>
      <c r="T325" s="166"/>
      <c r="U325" s="166"/>
      <c r="V325" s="422"/>
      <c r="W325" s="761"/>
      <c r="X325" s="761"/>
      <c r="Y325" s="763"/>
      <c r="Z325" s="166"/>
      <c r="AA325" s="166"/>
      <c r="AB325" s="584"/>
    </row>
    <row r="326" spans="1:28" ht="15.75" customHeight="1">
      <c r="A326" s="759"/>
      <c r="B326" s="751"/>
      <c r="C326" s="752"/>
      <c r="D326" s="751"/>
      <c r="E326" s="753"/>
      <c r="F326" s="750"/>
      <c r="G326" s="166">
        <v>2023</v>
      </c>
      <c r="H326" s="166"/>
      <c r="I326" s="166"/>
      <c r="J326" s="166"/>
      <c r="K326" s="166"/>
      <c r="L326" s="166"/>
      <c r="M326" s="166"/>
      <c r="N326" s="166"/>
      <c r="O326" s="166"/>
      <c r="P326" s="166"/>
      <c r="Q326" s="166"/>
      <c r="R326" s="166"/>
      <c r="S326" s="166"/>
      <c r="T326" s="166"/>
      <c r="U326" s="166"/>
      <c r="V326" s="422"/>
      <c r="W326" s="761"/>
      <c r="X326" s="761"/>
      <c r="Y326" s="763"/>
      <c r="Z326" s="166"/>
      <c r="AA326" s="166"/>
      <c r="AB326" s="584"/>
    </row>
    <row r="327" spans="1:28" ht="15.75" customHeight="1">
      <c r="A327" s="759"/>
      <c r="B327" s="751">
        <v>8</v>
      </c>
      <c r="C327" s="752" t="s">
        <v>524</v>
      </c>
      <c r="D327" s="751" t="s">
        <v>390</v>
      </c>
      <c r="E327" s="753" t="s">
        <v>385</v>
      </c>
      <c r="F327" s="750" t="s">
        <v>389</v>
      </c>
      <c r="G327" s="166">
        <v>2015</v>
      </c>
      <c r="H327" s="166"/>
      <c r="I327" s="166"/>
      <c r="J327" s="166"/>
      <c r="K327" s="166"/>
      <c r="L327" s="166"/>
      <c r="M327" s="166"/>
      <c r="N327" s="166"/>
      <c r="O327" s="166"/>
      <c r="P327" s="166"/>
      <c r="Q327" s="166"/>
      <c r="R327" s="166"/>
      <c r="S327" s="166"/>
      <c r="T327" s="166"/>
      <c r="U327" s="166"/>
      <c r="V327" s="422"/>
      <c r="W327" s="761" t="s">
        <v>384</v>
      </c>
      <c r="X327" s="761" t="s">
        <v>384</v>
      </c>
      <c r="Y327" s="749" t="s">
        <v>516</v>
      </c>
      <c r="Z327" s="166"/>
      <c r="AA327" s="166"/>
      <c r="AB327" s="584"/>
    </row>
    <row r="328" spans="1:28" ht="15.75" customHeight="1">
      <c r="A328" s="759"/>
      <c r="B328" s="751"/>
      <c r="C328" s="752"/>
      <c r="D328" s="751"/>
      <c r="E328" s="753"/>
      <c r="F328" s="750"/>
      <c r="G328" s="166">
        <v>2016</v>
      </c>
      <c r="H328" s="166"/>
      <c r="I328" s="166"/>
      <c r="J328" s="166"/>
      <c r="K328" s="166"/>
      <c r="L328" s="166"/>
      <c r="M328" s="166"/>
      <c r="N328" s="166"/>
      <c r="O328" s="166"/>
      <c r="P328" s="574">
        <v>521</v>
      </c>
      <c r="Q328" s="574"/>
      <c r="R328" s="574"/>
      <c r="S328" s="574"/>
      <c r="T328" s="574"/>
      <c r="U328" s="574"/>
      <c r="V328" s="579">
        <v>521</v>
      </c>
      <c r="W328" s="761"/>
      <c r="X328" s="761"/>
      <c r="Y328" s="749"/>
      <c r="Z328" s="166"/>
      <c r="AA328" s="166"/>
      <c r="AB328" s="585" t="s">
        <v>384</v>
      </c>
    </row>
    <row r="329" spans="1:28" ht="15.75" customHeight="1">
      <c r="A329" s="759"/>
      <c r="B329" s="751"/>
      <c r="C329" s="752"/>
      <c r="D329" s="751"/>
      <c r="E329" s="753"/>
      <c r="F329" s="750"/>
      <c r="G329" s="166">
        <v>2023</v>
      </c>
      <c r="H329" s="166"/>
      <c r="I329" s="166"/>
      <c r="J329" s="166"/>
      <c r="K329" s="166"/>
      <c r="L329" s="166"/>
      <c r="M329" s="166"/>
      <c r="N329" s="166"/>
      <c r="O329" s="166"/>
      <c r="P329" s="166"/>
      <c r="Q329" s="166"/>
      <c r="R329" s="166"/>
      <c r="S329" s="166"/>
      <c r="T329" s="166"/>
      <c r="U329" s="166"/>
      <c r="V329" s="422"/>
      <c r="W329" s="761"/>
      <c r="X329" s="761"/>
      <c r="Y329" s="749"/>
      <c r="Z329" s="166"/>
      <c r="AA329" s="166"/>
      <c r="AB329" s="584"/>
    </row>
    <row r="330" spans="1:28" ht="15.75" customHeight="1">
      <c r="A330" s="759"/>
      <c r="B330" s="751"/>
      <c r="C330" s="752"/>
      <c r="D330" s="751"/>
      <c r="E330" s="753"/>
      <c r="F330" s="750" t="s">
        <v>388</v>
      </c>
      <c r="G330" s="166">
        <v>2015</v>
      </c>
      <c r="H330" s="166"/>
      <c r="I330" s="166"/>
      <c r="J330" s="166"/>
      <c r="K330" s="166"/>
      <c r="L330" s="166"/>
      <c r="M330" s="166"/>
      <c r="N330" s="166"/>
      <c r="O330" s="166"/>
      <c r="P330" s="166"/>
      <c r="Q330" s="166"/>
      <c r="R330" s="166"/>
      <c r="S330" s="166"/>
      <c r="T330" s="166"/>
      <c r="U330" s="166"/>
      <c r="V330" s="422"/>
      <c r="W330" s="761"/>
      <c r="X330" s="761"/>
      <c r="Y330" s="749"/>
      <c r="Z330" s="166"/>
      <c r="AA330" s="166"/>
      <c r="AB330" s="584"/>
    </row>
    <row r="331" spans="1:28" ht="15.75" customHeight="1">
      <c r="A331" s="759"/>
      <c r="B331" s="751"/>
      <c r="C331" s="752"/>
      <c r="D331" s="751"/>
      <c r="E331" s="753"/>
      <c r="F331" s="750"/>
      <c r="G331" s="166">
        <v>2016</v>
      </c>
      <c r="H331" s="166"/>
      <c r="I331" s="166"/>
      <c r="J331" s="166"/>
      <c r="K331" s="166"/>
      <c r="L331" s="166"/>
      <c r="M331" s="166"/>
      <c r="N331" s="166"/>
      <c r="O331" s="166"/>
      <c r="P331" s="436">
        <v>0</v>
      </c>
      <c r="Q331" s="436"/>
      <c r="R331" s="436"/>
      <c r="S331" s="436"/>
      <c r="T331" s="436"/>
      <c r="U331" s="436"/>
      <c r="V331" s="632">
        <v>0</v>
      </c>
      <c r="W331" s="761"/>
      <c r="X331" s="761"/>
      <c r="Y331" s="749"/>
      <c r="Z331" s="166"/>
      <c r="AA331" s="166"/>
      <c r="AB331" s="648" t="s">
        <v>384</v>
      </c>
    </row>
    <row r="332" spans="1:28" ht="15.75" customHeight="1">
      <c r="A332" s="759"/>
      <c r="B332" s="751"/>
      <c r="C332" s="752"/>
      <c r="D332" s="751"/>
      <c r="E332" s="753"/>
      <c r="F332" s="750"/>
      <c r="G332" s="166">
        <v>2023</v>
      </c>
      <c r="H332" s="166"/>
      <c r="I332" s="166"/>
      <c r="J332" s="166"/>
      <c r="K332" s="166"/>
      <c r="L332" s="166"/>
      <c r="M332" s="166"/>
      <c r="N332" s="166"/>
      <c r="O332" s="166"/>
      <c r="P332" s="166"/>
      <c r="Q332" s="166"/>
      <c r="R332" s="166"/>
      <c r="S332" s="166"/>
      <c r="T332" s="166"/>
      <c r="U332" s="166"/>
      <c r="V332" s="422"/>
      <c r="W332" s="761"/>
      <c r="X332" s="761"/>
      <c r="Y332" s="749"/>
      <c r="Z332" s="166"/>
      <c r="AA332" s="166"/>
      <c r="AB332" s="584"/>
    </row>
    <row r="333" spans="1:28" ht="15.75" customHeight="1">
      <c r="A333" s="759"/>
      <c r="B333" s="751">
        <v>9</v>
      </c>
      <c r="C333" s="752" t="s">
        <v>525</v>
      </c>
      <c r="D333" s="751" t="s">
        <v>390</v>
      </c>
      <c r="E333" s="753" t="s">
        <v>385</v>
      </c>
      <c r="F333" s="750" t="s">
        <v>389</v>
      </c>
      <c r="G333" s="166">
        <v>2015</v>
      </c>
      <c r="H333" s="166"/>
      <c r="I333" s="166"/>
      <c r="J333" s="166"/>
      <c r="K333" s="166"/>
      <c r="L333" s="166"/>
      <c r="M333" s="166"/>
      <c r="N333" s="166"/>
      <c r="O333" s="166"/>
      <c r="P333" s="166"/>
      <c r="Q333" s="166"/>
      <c r="R333" s="166"/>
      <c r="S333" s="166"/>
      <c r="T333" s="166"/>
      <c r="U333" s="166"/>
      <c r="V333" s="422"/>
      <c r="W333" s="761" t="s">
        <v>384</v>
      </c>
      <c r="X333" s="761" t="s">
        <v>384</v>
      </c>
      <c r="Y333" s="763" t="s">
        <v>516</v>
      </c>
      <c r="Z333" s="166"/>
      <c r="AA333" s="166"/>
      <c r="AB333" s="584"/>
    </row>
    <row r="334" spans="1:28" ht="15.75" customHeight="1">
      <c r="A334" s="759"/>
      <c r="B334" s="751"/>
      <c r="C334" s="752"/>
      <c r="D334" s="751"/>
      <c r="E334" s="753"/>
      <c r="F334" s="750"/>
      <c r="G334" s="166">
        <v>2016</v>
      </c>
      <c r="H334" s="166"/>
      <c r="I334" s="166"/>
      <c r="J334" s="166"/>
      <c r="K334" s="166"/>
      <c r="L334" s="166"/>
      <c r="M334" s="166"/>
      <c r="N334" s="166"/>
      <c r="O334" s="166"/>
      <c r="P334" s="166"/>
      <c r="Q334" s="166"/>
      <c r="R334" s="166"/>
      <c r="S334" s="166"/>
      <c r="T334" s="166"/>
      <c r="U334" s="166"/>
      <c r="V334" s="422"/>
      <c r="W334" s="761"/>
      <c r="X334" s="761"/>
      <c r="Y334" s="763"/>
      <c r="Z334" s="166"/>
      <c r="AA334" s="166"/>
      <c r="AB334" s="584"/>
    </row>
    <row r="335" spans="1:28" ht="15.75" customHeight="1">
      <c r="A335" s="759"/>
      <c r="B335" s="751"/>
      <c r="C335" s="752"/>
      <c r="D335" s="751"/>
      <c r="E335" s="753"/>
      <c r="F335" s="750"/>
      <c r="G335" s="166">
        <v>2023</v>
      </c>
      <c r="H335" s="166"/>
      <c r="I335" s="166"/>
      <c r="J335" s="166"/>
      <c r="K335" s="166"/>
      <c r="L335" s="166"/>
      <c r="M335" s="166"/>
      <c r="N335" s="166"/>
      <c r="O335" s="166"/>
      <c r="P335" s="166"/>
      <c r="Q335" s="166"/>
      <c r="R335" s="166"/>
      <c r="S335" s="166"/>
      <c r="T335" s="166"/>
      <c r="U335" s="166"/>
      <c r="V335" s="422"/>
      <c r="W335" s="761"/>
      <c r="X335" s="761"/>
      <c r="Y335" s="763"/>
      <c r="Z335" s="166"/>
      <c r="AA335" s="166"/>
      <c r="AB335" s="584"/>
    </row>
    <row r="336" spans="1:28" ht="15.75" customHeight="1">
      <c r="A336" s="759"/>
      <c r="B336" s="751"/>
      <c r="C336" s="752"/>
      <c r="D336" s="751"/>
      <c r="E336" s="753"/>
      <c r="F336" s="750" t="s">
        <v>388</v>
      </c>
      <c r="G336" s="166">
        <v>2015</v>
      </c>
      <c r="H336" s="166"/>
      <c r="I336" s="166"/>
      <c r="J336" s="166"/>
      <c r="K336" s="166"/>
      <c r="L336" s="166"/>
      <c r="M336" s="166"/>
      <c r="N336" s="166"/>
      <c r="O336" s="166"/>
      <c r="P336" s="166"/>
      <c r="Q336" s="166"/>
      <c r="R336" s="166"/>
      <c r="S336" s="166"/>
      <c r="T336" s="166"/>
      <c r="U336" s="166"/>
      <c r="V336" s="422"/>
      <c r="W336" s="761"/>
      <c r="X336" s="761"/>
      <c r="Y336" s="763"/>
      <c r="Z336" s="166"/>
      <c r="AA336" s="166"/>
      <c r="AB336" s="584"/>
    </row>
    <row r="337" spans="1:28" ht="15.75" customHeight="1">
      <c r="A337" s="759"/>
      <c r="B337" s="751"/>
      <c r="C337" s="752"/>
      <c r="D337" s="751"/>
      <c r="E337" s="753"/>
      <c r="F337" s="750"/>
      <c r="G337" s="166">
        <v>2016</v>
      </c>
      <c r="H337" s="166"/>
      <c r="I337" s="166"/>
      <c r="J337" s="166"/>
      <c r="K337" s="166"/>
      <c r="L337" s="166"/>
      <c r="M337" s="166"/>
      <c r="N337" s="166"/>
      <c r="O337" s="166"/>
      <c r="P337" s="166"/>
      <c r="Q337" s="166"/>
      <c r="R337" s="166"/>
      <c r="S337" s="166"/>
      <c r="T337" s="166"/>
      <c r="U337" s="166"/>
      <c r="V337" s="422"/>
      <c r="W337" s="761"/>
      <c r="X337" s="761"/>
      <c r="Y337" s="763"/>
      <c r="Z337" s="166"/>
      <c r="AA337" s="166"/>
      <c r="AB337" s="584"/>
    </row>
    <row r="338" spans="1:28" ht="15.75" customHeight="1">
      <c r="A338" s="759"/>
      <c r="B338" s="751"/>
      <c r="C338" s="752"/>
      <c r="D338" s="751"/>
      <c r="E338" s="753"/>
      <c r="F338" s="750"/>
      <c r="G338" s="166">
        <v>2023</v>
      </c>
      <c r="H338" s="166"/>
      <c r="I338" s="166"/>
      <c r="J338" s="166"/>
      <c r="K338" s="166"/>
      <c r="L338" s="166"/>
      <c r="M338" s="166"/>
      <c r="N338" s="166"/>
      <c r="O338" s="166"/>
      <c r="P338" s="166"/>
      <c r="Q338" s="166"/>
      <c r="R338" s="166"/>
      <c r="S338" s="166"/>
      <c r="T338" s="166"/>
      <c r="U338" s="166"/>
      <c r="V338" s="422"/>
      <c r="W338" s="761"/>
      <c r="X338" s="761"/>
      <c r="Y338" s="763"/>
      <c r="Z338" s="166"/>
      <c r="AA338" s="166"/>
      <c r="AB338" s="584"/>
    </row>
    <row r="339" spans="1:28" ht="15.75" customHeight="1">
      <c r="A339" s="759"/>
      <c r="B339" s="751">
        <v>10</v>
      </c>
      <c r="C339" s="752" t="s">
        <v>1297</v>
      </c>
      <c r="D339" s="767" t="s">
        <v>390</v>
      </c>
      <c r="E339" s="753" t="s">
        <v>385</v>
      </c>
      <c r="F339" s="750" t="s">
        <v>389</v>
      </c>
      <c r="G339" s="166">
        <v>2015</v>
      </c>
      <c r="H339" s="166"/>
      <c r="I339" s="166"/>
      <c r="J339" s="166"/>
      <c r="K339" s="166"/>
      <c r="L339" s="166"/>
      <c r="M339" s="166"/>
      <c r="N339" s="166"/>
      <c r="O339" s="166"/>
      <c r="P339" s="166"/>
      <c r="Q339" s="166"/>
      <c r="R339" s="166"/>
      <c r="S339" s="166"/>
      <c r="T339" s="166"/>
      <c r="U339" s="166"/>
      <c r="V339" s="422"/>
      <c r="W339" s="761" t="s">
        <v>384</v>
      </c>
      <c r="X339" s="761" t="s">
        <v>384</v>
      </c>
      <c r="Y339" s="749" t="s">
        <v>516</v>
      </c>
      <c r="Z339" s="166"/>
      <c r="AA339" s="166"/>
      <c r="AB339" s="584"/>
    </row>
    <row r="340" spans="1:28" ht="15.75" customHeight="1">
      <c r="A340" s="759"/>
      <c r="B340" s="751"/>
      <c r="C340" s="752"/>
      <c r="D340" s="767"/>
      <c r="E340" s="753"/>
      <c r="F340" s="750"/>
      <c r="G340" s="166">
        <v>2016</v>
      </c>
      <c r="H340" s="166"/>
      <c r="I340" s="166"/>
      <c r="J340" s="166"/>
      <c r="K340" s="166"/>
      <c r="L340" s="166"/>
      <c r="M340" s="166"/>
      <c r="N340" s="166"/>
      <c r="O340" s="166"/>
      <c r="P340" s="574">
        <v>22</v>
      </c>
      <c r="Q340" s="574"/>
      <c r="R340" s="574"/>
      <c r="S340" s="574"/>
      <c r="T340" s="574"/>
      <c r="U340" s="574"/>
      <c r="V340" s="579">
        <v>22</v>
      </c>
      <c r="W340" s="761"/>
      <c r="X340" s="761"/>
      <c r="Y340" s="749"/>
      <c r="Z340" s="166"/>
      <c r="AA340" s="166"/>
      <c r="AB340" s="585" t="s">
        <v>384</v>
      </c>
    </row>
    <row r="341" spans="1:28" ht="15.75" customHeight="1">
      <c r="A341" s="759"/>
      <c r="B341" s="751"/>
      <c r="C341" s="752"/>
      <c r="D341" s="767"/>
      <c r="E341" s="753"/>
      <c r="F341" s="750"/>
      <c r="G341" s="166">
        <v>2023</v>
      </c>
      <c r="H341" s="166"/>
      <c r="I341" s="166"/>
      <c r="J341" s="166"/>
      <c r="K341" s="166"/>
      <c r="L341" s="166"/>
      <c r="M341" s="166"/>
      <c r="N341" s="166"/>
      <c r="O341" s="166"/>
      <c r="P341" s="166"/>
      <c r="Q341" s="166"/>
      <c r="R341" s="166"/>
      <c r="S341" s="166"/>
      <c r="T341" s="166"/>
      <c r="U341" s="166"/>
      <c r="V341" s="422"/>
      <c r="W341" s="761"/>
      <c r="X341" s="761"/>
      <c r="Y341" s="749"/>
      <c r="Z341" s="166"/>
      <c r="AA341" s="166"/>
      <c r="AB341" s="584"/>
    </row>
    <row r="342" spans="1:28" ht="15.75" customHeight="1">
      <c r="A342" s="759"/>
      <c r="B342" s="751"/>
      <c r="C342" s="752"/>
      <c r="D342" s="767"/>
      <c r="E342" s="753"/>
      <c r="F342" s="750" t="s">
        <v>388</v>
      </c>
      <c r="G342" s="166">
        <v>2015</v>
      </c>
      <c r="H342" s="166"/>
      <c r="I342" s="166"/>
      <c r="J342" s="166"/>
      <c r="K342" s="166"/>
      <c r="L342" s="166"/>
      <c r="M342" s="166"/>
      <c r="N342" s="166"/>
      <c r="O342" s="166"/>
      <c r="P342" s="166"/>
      <c r="Q342" s="166"/>
      <c r="R342" s="166"/>
      <c r="S342" s="166"/>
      <c r="T342" s="166"/>
      <c r="U342" s="166"/>
      <c r="V342" s="422"/>
      <c r="W342" s="761"/>
      <c r="X342" s="761"/>
      <c r="Y342" s="749"/>
      <c r="Z342" s="166"/>
      <c r="AA342" s="166"/>
      <c r="AB342" s="584"/>
    </row>
    <row r="343" spans="1:28" ht="15.75" customHeight="1">
      <c r="A343" s="759"/>
      <c r="B343" s="751"/>
      <c r="C343" s="752"/>
      <c r="D343" s="767"/>
      <c r="E343" s="753"/>
      <c r="F343" s="750"/>
      <c r="G343" s="166">
        <v>2016</v>
      </c>
      <c r="H343" s="166"/>
      <c r="I343" s="166"/>
      <c r="J343" s="166"/>
      <c r="K343" s="166"/>
      <c r="L343" s="166"/>
      <c r="M343" s="166"/>
      <c r="N343" s="166"/>
      <c r="O343" s="166"/>
      <c r="P343" s="436">
        <v>0</v>
      </c>
      <c r="Q343" s="436"/>
      <c r="R343" s="436"/>
      <c r="S343" s="436"/>
      <c r="T343" s="436"/>
      <c r="U343" s="436"/>
      <c r="V343" s="632">
        <v>0</v>
      </c>
      <c r="W343" s="761"/>
      <c r="X343" s="761"/>
      <c r="Y343" s="749"/>
      <c r="Z343" s="166"/>
      <c r="AA343" s="166"/>
      <c r="AB343" s="648" t="s">
        <v>384</v>
      </c>
    </row>
    <row r="344" spans="1:28" ht="15.75" customHeight="1">
      <c r="A344" s="759"/>
      <c r="B344" s="751"/>
      <c r="C344" s="752"/>
      <c r="D344" s="767"/>
      <c r="E344" s="753"/>
      <c r="F344" s="750"/>
      <c r="G344" s="166">
        <v>2023</v>
      </c>
      <c r="H344" s="166"/>
      <c r="I344" s="166"/>
      <c r="J344" s="166"/>
      <c r="K344" s="166"/>
      <c r="L344" s="166"/>
      <c r="M344" s="166"/>
      <c r="N344" s="166"/>
      <c r="O344" s="166"/>
      <c r="P344" s="166"/>
      <c r="Q344" s="166"/>
      <c r="R344" s="166"/>
      <c r="S344" s="166"/>
      <c r="T344" s="166"/>
      <c r="U344" s="166"/>
      <c r="V344" s="422"/>
      <c r="W344" s="761"/>
      <c r="X344" s="761"/>
      <c r="Y344" s="749"/>
      <c r="Z344" s="166"/>
      <c r="AA344" s="166"/>
      <c r="AB344" s="584"/>
    </row>
    <row r="345" spans="1:28" ht="12" customHeight="1">
      <c r="A345" s="759"/>
      <c r="B345" s="764" t="s">
        <v>140</v>
      </c>
      <c r="C345" s="764"/>
      <c r="D345" s="764"/>
      <c r="E345" s="764"/>
      <c r="F345" s="764"/>
      <c r="G345" s="764"/>
      <c r="H345" s="764"/>
      <c r="I345" s="764"/>
      <c r="J345" s="764"/>
      <c r="K345" s="764"/>
      <c r="L345" s="764"/>
      <c r="M345" s="764"/>
      <c r="N345" s="764"/>
      <c r="O345" s="764"/>
      <c r="P345" s="764"/>
      <c r="Q345" s="764"/>
      <c r="R345" s="764"/>
      <c r="S345" s="764"/>
      <c r="T345" s="764"/>
      <c r="U345" s="764"/>
      <c r="V345" s="764"/>
      <c r="W345" s="764"/>
      <c r="X345" s="764"/>
      <c r="Y345" s="764"/>
      <c r="Z345" s="764"/>
      <c r="AA345" s="764"/>
      <c r="AB345" s="764"/>
    </row>
    <row r="346" spans="1:28" ht="12" customHeight="1">
      <c r="A346" s="759"/>
      <c r="B346" s="765"/>
      <c r="C346" s="765"/>
      <c r="D346" s="765"/>
      <c r="E346" s="765"/>
      <c r="F346" s="765"/>
      <c r="G346" s="765"/>
      <c r="H346" s="765"/>
      <c r="I346" s="765"/>
      <c r="J346" s="765"/>
      <c r="K346" s="765"/>
      <c r="L346" s="765"/>
      <c r="M346" s="765"/>
      <c r="N346" s="765"/>
      <c r="O346" s="765"/>
      <c r="P346" s="765"/>
      <c r="Q346" s="765"/>
      <c r="R346" s="765"/>
      <c r="S346" s="765"/>
      <c r="T346" s="765"/>
      <c r="U346" s="765"/>
      <c r="V346" s="765"/>
      <c r="W346" s="765"/>
      <c r="X346" s="765"/>
      <c r="Y346" s="765"/>
      <c r="Z346" s="765"/>
      <c r="AA346" s="765"/>
      <c r="AB346" s="765"/>
    </row>
    <row r="347" spans="1:28" ht="27" customHeight="1">
      <c r="A347" s="758" t="s">
        <v>526</v>
      </c>
      <c r="B347" s="758"/>
      <c r="C347" s="758"/>
      <c r="D347" s="758"/>
      <c r="E347" s="758"/>
      <c r="F347" s="758"/>
      <c r="G347" s="758"/>
      <c r="H347" s="758"/>
      <c r="I347" s="758"/>
      <c r="J347" s="758"/>
      <c r="K347" s="758"/>
      <c r="L347" s="758"/>
      <c r="M347" s="758"/>
      <c r="N347" s="758"/>
      <c r="O347" s="758"/>
      <c r="P347" s="758"/>
      <c r="Q347" s="758"/>
      <c r="R347" s="758"/>
      <c r="S347" s="758"/>
      <c r="T347" s="758"/>
      <c r="U347" s="758"/>
      <c r="V347" s="758"/>
      <c r="W347" s="758"/>
      <c r="X347" s="758"/>
      <c r="Y347" s="758"/>
      <c r="Z347" s="758"/>
      <c r="AA347" s="758"/>
      <c r="AB347" s="758"/>
    </row>
    <row r="348" spans="1:28" ht="15.75" customHeight="1">
      <c r="A348" s="759" t="s">
        <v>682</v>
      </c>
      <c r="B348" s="751">
        <v>1</v>
      </c>
      <c r="C348" s="766" t="s">
        <v>446</v>
      </c>
      <c r="D348" s="751" t="s">
        <v>444</v>
      </c>
      <c r="E348" s="753" t="s">
        <v>385</v>
      </c>
      <c r="F348" s="750" t="s">
        <v>389</v>
      </c>
      <c r="G348" s="166">
        <v>2015</v>
      </c>
      <c r="H348" s="166"/>
      <c r="I348" s="166"/>
      <c r="J348" s="166"/>
      <c r="K348" s="166"/>
      <c r="L348" s="166"/>
      <c r="M348" s="166"/>
      <c r="N348" s="166"/>
      <c r="O348" s="166"/>
      <c r="P348" s="166"/>
      <c r="Q348" s="166"/>
      <c r="R348" s="166"/>
      <c r="S348" s="166"/>
      <c r="T348" s="166"/>
      <c r="U348" s="166"/>
      <c r="V348" s="422"/>
      <c r="W348" s="748" t="s">
        <v>384</v>
      </c>
      <c r="X348" s="748" t="s">
        <v>384</v>
      </c>
      <c r="Y348" s="749">
        <v>900</v>
      </c>
      <c r="Z348" s="166"/>
      <c r="AA348" s="166"/>
      <c r="AB348" s="584"/>
    </row>
    <row r="349" spans="1:28" ht="15.75" customHeight="1">
      <c r="A349" s="759"/>
      <c r="B349" s="751"/>
      <c r="C349" s="766"/>
      <c r="D349" s="751"/>
      <c r="E349" s="753"/>
      <c r="F349" s="750"/>
      <c r="G349" s="166">
        <v>2016</v>
      </c>
      <c r="H349" s="166"/>
      <c r="I349" s="166"/>
      <c r="J349" s="166"/>
      <c r="K349" s="166"/>
      <c r="L349" s="166"/>
      <c r="M349" s="166"/>
      <c r="N349" s="166"/>
      <c r="O349" s="166"/>
      <c r="P349" s="166"/>
      <c r="Q349" s="166"/>
      <c r="R349" s="166"/>
      <c r="S349" s="166"/>
      <c r="T349" s="166"/>
      <c r="U349" s="166"/>
      <c r="V349" s="422"/>
      <c r="W349" s="748"/>
      <c r="X349" s="748"/>
      <c r="Y349" s="749"/>
      <c r="Z349" s="166"/>
      <c r="AA349" s="166"/>
      <c r="AB349" s="584"/>
    </row>
    <row r="350" spans="1:28" ht="15.75" customHeight="1">
      <c r="A350" s="759"/>
      <c r="B350" s="751"/>
      <c r="C350" s="766"/>
      <c r="D350" s="751"/>
      <c r="E350" s="753"/>
      <c r="F350" s="750"/>
      <c r="G350" s="432">
        <v>2023</v>
      </c>
      <c r="H350" s="166"/>
      <c r="I350" s="166"/>
      <c r="J350" s="166"/>
      <c r="K350" s="166"/>
      <c r="L350" s="166"/>
      <c r="M350" s="166"/>
      <c r="N350" s="166"/>
      <c r="O350" s="166"/>
      <c r="P350" s="166"/>
      <c r="Q350" s="166"/>
      <c r="R350" s="166"/>
      <c r="S350" s="166"/>
      <c r="T350" s="166"/>
      <c r="U350" s="166"/>
      <c r="V350" s="422"/>
      <c r="W350" s="748"/>
      <c r="X350" s="748"/>
      <c r="Y350" s="749"/>
      <c r="Z350" s="166"/>
      <c r="AA350" s="166"/>
      <c r="AB350" s="584"/>
    </row>
    <row r="351" spans="1:28" ht="15.75" customHeight="1">
      <c r="A351" s="759"/>
      <c r="B351" s="751"/>
      <c r="C351" s="766"/>
      <c r="D351" s="751"/>
      <c r="E351" s="753"/>
      <c r="F351" s="750" t="s">
        <v>388</v>
      </c>
      <c r="G351" s="166">
        <v>2015</v>
      </c>
      <c r="H351" s="166"/>
      <c r="I351" s="166"/>
      <c r="J351" s="166"/>
      <c r="K351" s="166"/>
      <c r="L351" s="166"/>
      <c r="M351" s="166"/>
      <c r="N351" s="166"/>
      <c r="O351" s="166"/>
      <c r="P351" s="166"/>
      <c r="Q351" s="166"/>
      <c r="R351" s="166"/>
      <c r="S351" s="166"/>
      <c r="T351" s="166"/>
      <c r="U351" s="166"/>
      <c r="V351" s="422"/>
      <c r="W351" s="748"/>
      <c r="X351" s="748"/>
      <c r="Y351" s="749"/>
      <c r="Z351" s="166"/>
      <c r="AA351" s="166"/>
      <c r="AB351" s="584"/>
    </row>
    <row r="352" spans="1:28" ht="15.75" customHeight="1">
      <c r="A352" s="759"/>
      <c r="B352" s="751"/>
      <c r="C352" s="766"/>
      <c r="D352" s="751"/>
      <c r="E352" s="753"/>
      <c r="F352" s="750"/>
      <c r="G352" s="166">
        <v>2016</v>
      </c>
      <c r="H352" s="166"/>
      <c r="I352" s="166"/>
      <c r="J352" s="166"/>
      <c r="K352" s="166"/>
      <c r="L352" s="166"/>
      <c r="M352" s="166"/>
      <c r="N352" s="166"/>
      <c r="O352" s="166"/>
      <c r="P352" s="166"/>
      <c r="Q352" s="166"/>
      <c r="R352" s="166"/>
      <c r="S352" s="166"/>
      <c r="T352" s="166"/>
      <c r="U352" s="166"/>
      <c r="V352" s="422"/>
      <c r="W352" s="748"/>
      <c r="X352" s="748"/>
      <c r="Y352" s="749"/>
      <c r="Z352" s="166"/>
      <c r="AA352" s="166"/>
      <c r="AB352" s="584"/>
    </row>
    <row r="353" spans="1:28" ht="15.75" customHeight="1">
      <c r="A353" s="759"/>
      <c r="B353" s="751"/>
      <c r="C353" s="766"/>
      <c r="D353" s="751"/>
      <c r="E353" s="753"/>
      <c r="F353" s="750"/>
      <c r="G353" s="166">
        <v>2023</v>
      </c>
      <c r="H353" s="166"/>
      <c r="I353" s="166"/>
      <c r="J353" s="166"/>
      <c r="K353" s="166"/>
      <c r="L353" s="166"/>
      <c r="M353" s="166"/>
      <c r="N353" s="166"/>
      <c r="O353" s="166"/>
      <c r="P353" s="166"/>
      <c r="Q353" s="166"/>
      <c r="R353" s="166"/>
      <c r="S353" s="166"/>
      <c r="T353" s="166"/>
      <c r="U353" s="166"/>
      <c r="V353" s="422"/>
      <c r="W353" s="748"/>
      <c r="X353" s="748"/>
      <c r="Y353" s="749"/>
      <c r="Z353" s="166"/>
      <c r="AA353" s="166"/>
      <c r="AB353" s="584"/>
    </row>
    <row r="354" spans="1:28" ht="15.75" customHeight="1">
      <c r="A354" s="759"/>
      <c r="B354" s="751">
        <v>2</v>
      </c>
      <c r="C354" s="752" t="s">
        <v>482</v>
      </c>
      <c r="D354" s="751" t="s">
        <v>444</v>
      </c>
      <c r="E354" s="753" t="s">
        <v>385</v>
      </c>
      <c r="F354" s="750" t="s">
        <v>389</v>
      </c>
      <c r="G354" s="166">
        <v>2015</v>
      </c>
      <c r="H354" s="166"/>
      <c r="I354" s="166"/>
      <c r="J354" s="166"/>
      <c r="K354" s="166"/>
      <c r="L354" s="166"/>
      <c r="M354" s="166"/>
      <c r="N354" s="166"/>
      <c r="O354" s="166"/>
      <c r="P354" s="166"/>
      <c r="Q354" s="166"/>
      <c r="R354" s="166"/>
      <c r="S354" s="166"/>
      <c r="T354" s="166"/>
      <c r="U354" s="166"/>
      <c r="V354" s="422"/>
      <c r="W354" s="761" t="s">
        <v>384</v>
      </c>
      <c r="X354" s="761" t="s">
        <v>384</v>
      </c>
      <c r="Y354" s="763">
        <v>815</v>
      </c>
      <c r="Z354" s="166"/>
      <c r="AA354" s="166"/>
      <c r="AB354" s="584"/>
    </row>
    <row r="355" spans="1:28" ht="15.75" customHeight="1">
      <c r="A355" s="759"/>
      <c r="B355" s="751"/>
      <c r="C355" s="752"/>
      <c r="D355" s="751"/>
      <c r="E355" s="753"/>
      <c r="F355" s="750"/>
      <c r="G355" s="166">
        <v>2016</v>
      </c>
      <c r="H355" s="166"/>
      <c r="I355" s="166"/>
      <c r="J355" s="166"/>
      <c r="K355" s="166"/>
      <c r="L355" s="166"/>
      <c r="M355" s="166"/>
      <c r="N355" s="166"/>
      <c r="O355" s="166"/>
      <c r="P355" s="166"/>
      <c r="Q355" s="166"/>
      <c r="R355" s="166"/>
      <c r="S355" s="166"/>
      <c r="T355" s="166"/>
      <c r="U355" s="166"/>
      <c r="V355" s="422"/>
      <c r="W355" s="761"/>
      <c r="X355" s="761"/>
      <c r="Y355" s="763"/>
      <c r="Z355" s="166"/>
      <c r="AA355" s="166"/>
      <c r="AB355" s="584"/>
    </row>
    <row r="356" spans="1:28" ht="15.75" customHeight="1">
      <c r="A356" s="759"/>
      <c r="B356" s="751"/>
      <c r="C356" s="752"/>
      <c r="D356" s="751"/>
      <c r="E356" s="753"/>
      <c r="F356" s="750"/>
      <c r="G356" s="166">
        <v>2023</v>
      </c>
      <c r="H356" s="166"/>
      <c r="I356" s="166"/>
      <c r="J356" s="166"/>
      <c r="K356" s="166"/>
      <c r="L356" s="166"/>
      <c r="M356" s="166"/>
      <c r="N356" s="166"/>
      <c r="O356" s="166"/>
      <c r="P356" s="166"/>
      <c r="Q356" s="166"/>
      <c r="R356" s="166"/>
      <c r="S356" s="166"/>
      <c r="T356" s="166"/>
      <c r="U356" s="166"/>
      <c r="V356" s="422"/>
      <c r="W356" s="761"/>
      <c r="X356" s="761"/>
      <c r="Y356" s="763"/>
      <c r="Z356" s="166"/>
      <c r="AA356" s="166"/>
      <c r="AB356" s="584"/>
    </row>
    <row r="357" spans="1:28" ht="15.75" customHeight="1">
      <c r="A357" s="759"/>
      <c r="B357" s="751"/>
      <c r="C357" s="752"/>
      <c r="D357" s="751"/>
      <c r="E357" s="753"/>
      <c r="F357" s="750" t="s">
        <v>388</v>
      </c>
      <c r="G357" s="166">
        <v>2015</v>
      </c>
      <c r="H357" s="166"/>
      <c r="I357" s="166"/>
      <c r="J357" s="166"/>
      <c r="K357" s="166"/>
      <c r="L357" s="166"/>
      <c r="M357" s="166"/>
      <c r="N357" s="166"/>
      <c r="O357" s="166"/>
      <c r="P357" s="166"/>
      <c r="Q357" s="166"/>
      <c r="R357" s="166"/>
      <c r="S357" s="166"/>
      <c r="T357" s="166"/>
      <c r="U357" s="166"/>
      <c r="V357" s="422"/>
      <c r="W357" s="761"/>
      <c r="X357" s="761"/>
      <c r="Y357" s="763"/>
      <c r="Z357" s="166"/>
      <c r="AA357" s="166"/>
      <c r="AB357" s="584"/>
    </row>
    <row r="358" spans="1:28" ht="15.75" customHeight="1">
      <c r="A358" s="759"/>
      <c r="B358" s="751"/>
      <c r="C358" s="752"/>
      <c r="D358" s="751"/>
      <c r="E358" s="753"/>
      <c r="F358" s="750"/>
      <c r="G358" s="166">
        <v>2016</v>
      </c>
      <c r="H358" s="166"/>
      <c r="I358" s="166"/>
      <c r="J358" s="166"/>
      <c r="K358" s="166"/>
      <c r="L358" s="166"/>
      <c r="M358" s="166"/>
      <c r="N358" s="166"/>
      <c r="O358" s="166"/>
      <c r="P358" s="166"/>
      <c r="Q358" s="166"/>
      <c r="R358" s="166"/>
      <c r="S358" s="166"/>
      <c r="T358" s="166"/>
      <c r="U358" s="166"/>
      <c r="V358" s="422"/>
      <c r="W358" s="761"/>
      <c r="X358" s="761"/>
      <c r="Y358" s="763"/>
      <c r="Z358" s="166"/>
      <c r="AA358" s="166"/>
      <c r="AB358" s="584"/>
    </row>
    <row r="359" spans="1:28" ht="15.75" customHeight="1">
      <c r="A359" s="759"/>
      <c r="B359" s="751"/>
      <c r="C359" s="752"/>
      <c r="D359" s="751"/>
      <c r="E359" s="753"/>
      <c r="F359" s="750"/>
      <c r="G359" s="166">
        <v>2023</v>
      </c>
      <c r="H359" s="166"/>
      <c r="I359" s="166"/>
      <c r="J359" s="166"/>
      <c r="K359" s="166"/>
      <c r="L359" s="166"/>
      <c r="M359" s="166"/>
      <c r="N359" s="166"/>
      <c r="O359" s="166"/>
      <c r="P359" s="166"/>
      <c r="Q359" s="166"/>
      <c r="R359" s="166"/>
      <c r="S359" s="166"/>
      <c r="T359" s="166"/>
      <c r="U359" s="166"/>
      <c r="V359" s="422"/>
      <c r="W359" s="761"/>
      <c r="X359" s="761"/>
      <c r="Y359" s="763"/>
      <c r="Z359" s="166"/>
      <c r="AA359" s="166"/>
      <c r="AB359" s="584"/>
    </row>
    <row r="360" spans="1:28" ht="15.75" customHeight="1">
      <c r="A360" s="759"/>
      <c r="B360" s="751">
        <v>3</v>
      </c>
      <c r="C360" s="752" t="s">
        <v>481</v>
      </c>
      <c r="D360" s="751" t="s">
        <v>444</v>
      </c>
      <c r="E360" s="753" t="s">
        <v>385</v>
      </c>
      <c r="F360" s="750" t="s">
        <v>389</v>
      </c>
      <c r="G360" s="166">
        <v>2015</v>
      </c>
      <c r="H360" s="166"/>
      <c r="I360" s="166"/>
      <c r="J360" s="166"/>
      <c r="K360" s="166"/>
      <c r="L360" s="166"/>
      <c r="M360" s="166"/>
      <c r="N360" s="166"/>
      <c r="O360" s="166"/>
      <c r="P360" s="166"/>
      <c r="Q360" s="166"/>
      <c r="R360" s="166"/>
      <c r="S360" s="166"/>
      <c r="T360" s="166"/>
      <c r="U360" s="166"/>
      <c r="V360" s="422"/>
      <c r="W360" s="748" t="s">
        <v>384</v>
      </c>
      <c r="X360" s="748" t="s">
        <v>384</v>
      </c>
      <c r="Y360" s="749">
        <v>305</v>
      </c>
      <c r="Z360" s="166"/>
      <c r="AA360" s="166"/>
      <c r="AB360" s="584"/>
    </row>
    <row r="361" spans="1:28" ht="15.75" customHeight="1">
      <c r="A361" s="759"/>
      <c r="B361" s="751"/>
      <c r="C361" s="752"/>
      <c r="D361" s="751"/>
      <c r="E361" s="753"/>
      <c r="F361" s="750"/>
      <c r="G361" s="166">
        <v>2016</v>
      </c>
      <c r="H361" s="166"/>
      <c r="I361" s="166"/>
      <c r="J361" s="166"/>
      <c r="K361" s="166"/>
      <c r="L361" s="166"/>
      <c r="M361" s="166"/>
      <c r="N361" s="166"/>
      <c r="O361" s="166"/>
      <c r="P361" s="166"/>
      <c r="Q361" s="166"/>
      <c r="R361" s="166"/>
      <c r="S361" s="166"/>
      <c r="T361" s="166"/>
      <c r="U361" s="166"/>
      <c r="V361" s="422"/>
      <c r="W361" s="748"/>
      <c r="X361" s="748"/>
      <c r="Y361" s="749"/>
      <c r="Z361" s="166"/>
      <c r="AA361" s="166"/>
      <c r="AB361" s="584"/>
    </row>
    <row r="362" spans="1:28" ht="15.75" customHeight="1">
      <c r="A362" s="759"/>
      <c r="B362" s="751"/>
      <c r="C362" s="752"/>
      <c r="D362" s="751"/>
      <c r="E362" s="753"/>
      <c r="F362" s="750"/>
      <c r="G362" s="166">
        <v>2023</v>
      </c>
      <c r="H362" s="166"/>
      <c r="I362" s="166"/>
      <c r="J362" s="166"/>
      <c r="K362" s="166"/>
      <c r="L362" s="166"/>
      <c r="M362" s="166"/>
      <c r="N362" s="166"/>
      <c r="O362" s="166"/>
      <c r="P362" s="166"/>
      <c r="Q362" s="166"/>
      <c r="R362" s="166"/>
      <c r="S362" s="166"/>
      <c r="T362" s="166"/>
      <c r="U362" s="166"/>
      <c r="V362" s="422"/>
      <c r="W362" s="748"/>
      <c r="X362" s="748"/>
      <c r="Y362" s="749"/>
      <c r="Z362" s="166"/>
      <c r="AA362" s="166"/>
      <c r="AB362" s="584"/>
    </row>
    <row r="363" spans="1:28" ht="15.75" customHeight="1">
      <c r="A363" s="759"/>
      <c r="B363" s="751"/>
      <c r="C363" s="752"/>
      <c r="D363" s="751"/>
      <c r="E363" s="753"/>
      <c r="F363" s="750" t="s">
        <v>388</v>
      </c>
      <c r="G363" s="166">
        <v>2015</v>
      </c>
      <c r="H363" s="166"/>
      <c r="I363" s="166"/>
      <c r="J363" s="166"/>
      <c r="K363" s="166"/>
      <c r="L363" s="166"/>
      <c r="M363" s="166"/>
      <c r="N363" s="166"/>
      <c r="O363" s="166"/>
      <c r="P363" s="166"/>
      <c r="Q363" s="166"/>
      <c r="R363" s="166"/>
      <c r="S363" s="166"/>
      <c r="T363" s="166"/>
      <c r="U363" s="166"/>
      <c r="V363" s="422"/>
      <c r="W363" s="748"/>
      <c r="X363" s="748"/>
      <c r="Y363" s="749"/>
      <c r="Z363" s="166"/>
      <c r="AA363" s="166"/>
      <c r="AB363" s="584"/>
    </row>
    <row r="364" spans="1:28" ht="15.75" customHeight="1">
      <c r="A364" s="759"/>
      <c r="B364" s="751"/>
      <c r="C364" s="752"/>
      <c r="D364" s="751"/>
      <c r="E364" s="753"/>
      <c r="F364" s="750"/>
      <c r="G364" s="166">
        <v>2016</v>
      </c>
      <c r="H364" s="166"/>
      <c r="I364" s="166"/>
      <c r="J364" s="166"/>
      <c r="K364" s="166"/>
      <c r="L364" s="166"/>
      <c r="M364" s="166"/>
      <c r="N364" s="166"/>
      <c r="O364" s="166"/>
      <c r="P364" s="166"/>
      <c r="Q364" s="166"/>
      <c r="R364" s="166"/>
      <c r="S364" s="166"/>
      <c r="T364" s="166"/>
      <c r="U364" s="166"/>
      <c r="V364" s="422"/>
      <c r="W364" s="748"/>
      <c r="X364" s="748"/>
      <c r="Y364" s="749"/>
      <c r="Z364" s="166"/>
      <c r="AA364" s="166"/>
      <c r="AB364" s="584"/>
    </row>
    <row r="365" spans="1:28" ht="15.75" customHeight="1">
      <c r="A365" s="759"/>
      <c r="B365" s="751"/>
      <c r="C365" s="752"/>
      <c r="D365" s="751"/>
      <c r="E365" s="753"/>
      <c r="F365" s="750"/>
      <c r="G365" s="166">
        <v>2023</v>
      </c>
      <c r="H365" s="166"/>
      <c r="I365" s="166"/>
      <c r="J365" s="166"/>
      <c r="K365" s="166"/>
      <c r="L365" s="166"/>
      <c r="M365" s="166"/>
      <c r="N365" s="166"/>
      <c r="O365" s="166"/>
      <c r="P365" s="166"/>
      <c r="Q365" s="166"/>
      <c r="R365" s="166"/>
      <c r="S365" s="166"/>
      <c r="T365" s="166"/>
      <c r="U365" s="166"/>
      <c r="V365" s="422"/>
      <c r="W365" s="748"/>
      <c r="X365" s="748"/>
      <c r="Y365" s="749"/>
      <c r="Z365" s="166"/>
      <c r="AA365" s="166"/>
      <c r="AB365" s="584"/>
    </row>
    <row r="366" spans="1:28" ht="15.75" customHeight="1">
      <c r="A366" s="759"/>
      <c r="B366" s="751">
        <v>4</v>
      </c>
      <c r="C366" s="752" t="s">
        <v>443</v>
      </c>
      <c r="D366" s="751" t="s">
        <v>442</v>
      </c>
      <c r="E366" s="753" t="s">
        <v>385</v>
      </c>
      <c r="F366" s="750" t="s">
        <v>389</v>
      </c>
      <c r="G366" s="166">
        <v>2015</v>
      </c>
      <c r="H366" s="166"/>
      <c r="I366" s="166"/>
      <c r="J366" s="166"/>
      <c r="K366" s="166"/>
      <c r="L366" s="166"/>
      <c r="M366" s="166"/>
      <c r="N366" s="166"/>
      <c r="O366" s="166"/>
      <c r="P366" s="166"/>
      <c r="Q366" s="166"/>
      <c r="R366" s="166"/>
      <c r="S366" s="166"/>
      <c r="T366" s="166"/>
      <c r="U366" s="166"/>
      <c r="V366" s="422"/>
      <c r="W366" s="761" t="s">
        <v>384</v>
      </c>
      <c r="X366" s="761" t="s">
        <v>384</v>
      </c>
      <c r="Y366" s="763">
        <v>39000000</v>
      </c>
      <c r="Z366" s="166"/>
      <c r="AA366" s="166"/>
      <c r="AB366" s="584"/>
    </row>
    <row r="367" spans="1:28" ht="15.75" customHeight="1">
      <c r="A367" s="759"/>
      <c r="B367" s="751"/>
      <c r="C367" s="752"/>
      <c r="D367" s="751"/>
      <c r="E367" s="753"/>
      <c r="F367" s="750"/>
      <c r="G367" s="166">
        <v>2016</v>
      </c>
      <c r="H367" s="166"/>
      <c r="I367" s="166"/>
      <c r="J367" s="166"/>
      <c r="K367" s="166"/>
      <c r="L367" s="166"/>
      <c r="M367" s="166"/>
      <c r="N367" s="166"/>
      <c r="O367" s="166"/>
      <c r="P367" s="166"/>
      <c r="Q367" s="166"/>
      <c r="R367" s="166"/>
      <c r="S367" s="166"/>
      <c r="T367" s="166"/>
      <c r="U367" s="166"/>
      <c r="V367" s="422"/>
      <c r="W367" s="761"/>
      <c r="X367" s="761"/>
      <c r="Y367" s="763"/>
      <c r="Z367" s="166"/>
      <c r="AA367" s="166"/>
      <c r="AB367" s="584"/>
    </row>
    <row r="368" spans="1:28" ht="15.75" customHeight="1">
      <c r="A368" s="759"/>
      <c r="B368" s="751"/>
      <c r="C368" s="752"/>
      <c r="D368" s="751"/>
      <c r="E368" s="753"/>
      <c r="F368" s="750"/>
      <c r="G368" s="166">
        <v>2023</v>
      </c>
      <c r="H368" s="166"/>
      <c r="I368" s="166"/>
      <c r="J368" s="166"/>
      <c r="K368" s="166"/>
      <c r="L368" s="166"/>
      <c r="M368" s="166"/>
      <c r="N368" s="166"/>
      <c r="O368" s="166"/>
      <c r="P368" s="166"/>
      <c r="Q368" s="166"/>
      <c r="R368" s="166"/>
      <c r="S368" s="166"/>
      <c r="T368" s="166"/>
      <c r="U368" s="166"/>
      <c r="V368" s="422"/>
      <c r="W368" s="761"/>
      <c r="X368" s="761"/>
      <c r="Y368" s="763"/>
      <c r="Z368" s="166"/>
      <c r="AA368" s="166"/>
      <c r="AB368" s="584"/>
    </row>
    <row r="369" spans="1:28" ht="15.75" customHeight="1">
      <c r="A369" s="759"/>
      <c r="B369" s="751"/>
      <c r="C369" s="752"/>
      <c r="D369" s="751"/>
      <c r="E369" s="753"/>
      <c r="F369" s="750" t="s">
        <v>388</v>
      </c>
      <c r="G369" s="166">
        <v>2015</v>
      </c>
      <c r="H369" s="166"/>
      <c r="I369" s="166"/>
      <c r="J369" s="166"/>
      <c r="K369" s="166"/>
      <c r="L369" s="166"/>
      <c r="M369" s="166"/>
      <c r="N369" s="166"/>
      <c r="O369" s="166"/>
      <c r="P369" s="166"/>
      <c r="Q369" s="166"/>
      <c r="R369" s="166"/>
      <c r="S369" s="166"/>
      <c r="T369" s="166"/>
      <c r="U369" s="166"/>
      <c r="V369" s="422"/>
      <c r="W369" s="761"/>
      <c r="X369" s="761"/>
      <c r="Y369" s="763"/>
      <c r="Z369" s="166"/>
      <c r="AA369" s="166"/>
      <c r="AB369" s="584"/>
    </row>
    <row r="370" spans="1:28" ht="15.75" customHeight="1">
      <c r="A370" s="759"/>
      <c r="B370" s="751"/>
      <c r="C370" s="752"/>
      <c r="D370" s="751"/>
      <c r="E370" s="753"/>
      <c r="F370" s="750"/>
      <c r="G370" s="166">
        <v>2016</v>
      </c>
      <c r="H370" s="166"/>
      <c r="I370" s="166"/>
      <c r="J370" s="166"/>
      <c r="K370" s="166"/>
      <c r="L370" s="166"/>
      <c r="M370" s="166"/>
      <c r="N370" s="166"/>
      <c r="O370" s="166"/>
      <c r="P370" s="166"/>
      <c r="Q370" s="166"/>
      <c r="R370" s="166"/>
      <c r="S370" s="166"/>
      <c r="T370" s="166"/>
      <c r="U370" s="166"/>
      <c r="V370" s="422"/>
      <c r="W370" s="761"/>
      <c r="X370" s="761"/>
      <c r="Y370" s="763"/>
      <c r="Z370" s="166"/>
      <c r="AA370" s="166"/>
      <c r="AB370" s="584"/>
    </row>
    <row r="371" spans="1:28" ht="15.75" customHeight="1">
      <c r="A371" s="759"/>
      <c r="B371" s="751"/>
      <c r="C371" s="752"/>
      <c r="D371" s="751"/>
      <c r="E371" s="753"/>
      <c r="F371" s="750"/>
      <c r="G371" s="166">
        <v>2023</v>
      </c>
      <c r="H371" s="166"/>
      <c r="I371" s="166"/>
      <c r="J371" s="166"/>
      <c r="K371" s="166"/>
      <c r="L371" s="166"/>
      <c r="M371" s="166"/>
      <c r="N371" s="166"/>
      <c r="O371" s="166"/>
      <c r="P371" s="166"/>
      <c r="Q371" s="166"/>
      <c r="R371" s="166"/>
      <c r="S371" s="166"/>
      <c r="T371" s="166"/>
      <c r="U371" s="166"/>
      <c r="V371" s="422"/>
      <c r="W371" s="761"/>
      <c r="X371" s="761"/>
      <c r="Y371" s="763"/>
      <c r="Z371" s="166"/>
      <c r="AA371" s="166"/>
      <c r="AB371" s="584"/>
    </row>
    <row r="372" spans="1:28" ht="15.75" customHeight="1">
      <c r="A372" s="759"/>
      <c r="B372" s="751">
        <v>5</v>
      </c>
      <c r="C372" s="752" t="s">
        <v>480</v>
      </c>
      <c r="D372" s="751" t="s">
        <v>442</v>
      </c>
      <c r="E372" s="753" t="s">
        <v>385</v>
      </c>
      <c r="F372" s="750" t="s">
        <v>389</v>
      </c>
      <c r="G372" s="166">
        <v>2015</v>
      </c>
      <c r="H372" s="166"/>
      <c r="I372" s="166"/>
      <c r="J372" s="166"/>
      <c r="K372" s="166"/>
      <c r="L372" s="166"/>
      <c r="M372" s="166"/>
      <c r="N372" s="166"/>
      <c r="O372" s="166"/>
      <c r="P372" s="166"/>
      <c r="Q372" s="166"/>
      <c r="R372" s="166"/>
      <c r="S372" s="166"/>
      <c r="T372" s="166"/>
      <c r="U372" s="166"/>
      <c r="V372" s="422"/>
      <c r="W372" s="748" t="s">
        <v>384</v>
      </c>
      <c r="X372" s="748" t="s">
        <v>384</v>
      </c>
      <c r="Y372" s="749">
        <v>13600000</v>
      </c>
      <c r="Z372" s="166"/>
      <c r="AA372" s="166"/>
      <c r="AB372" s="584"/>
    </row>
    <row r="373" spans="1:28" ht="15.75" customHeight="1">
      <c r="A373" s="759"/>
      <c r="B373" s="751"/>
      <c r="C373" s="752"/>
      <c r="D373" s="751"/>
      <c r="E373" s="753"/>
      <c r="F373" s="750"/>
      <c r="G373" s="166">
        <v>2016</v>
      </c>
      <c r="H373" s="166"/>
      <c r="I373" s="166"/>
      <c r="J373" s="166"/>
      <c r="K373" s="166"/>
      <c r="L373" s="166"/>
      <c r="M373" s="166"/>
      <c r="N373" s="166"/>
      <c r="O373" s="166"/>
      <c r="P373" s="166"/>
      <c r="Q373" s="166"/>
      <c r="R373" s="166"/>
      <c r="S373" s="166"/>
      <c r="T373" s="166"/>
      <c r="U373" s="166"/>
      <c r="V373" s="422"/>
      <c r="W373" s="748"/>
      <c r="X373" s="748"/>
      <c r="Y373" s="749"/>
      <c r="Z373" s="166"/>
      <c r="AA373" s="166"/>
      <c r="AB373" s="584"/>
    </row>
    <row r="374" spans="1:28" ht="15.75" customHeight="1">
      <c r="A374" s="759"/>
      <c r="B374" s="751"/>
      <c r="C374" s="752"/>
      <c r="D374" s="751"/>
      <c r="E374" s="753"/>
      <c r="F374" s="750"/>
      <c r="G374" s="166">
        <v>2023</v>
      </c>
      <c r="H374" s="166"/>
      <c r="I374" s="166"/>
      <c r="J374" s="166"/>
      <c r="K374" s="166"/>
      <c r="L374" s="166"/>
      <c r="M374" s="166"/>
      <c r="N374" s="166"/>
      <c r="O374" s="166"/>
      <c r="P374" s="166"/>
      <c r="Q374" s="166"/>
      <c r="R374" s="166"/>
      <c r="S374" s="166"/>
      <c r="T374" s="166"/>
      <c r="U374" s="166"/>
      <c r="V374" s="422"/>
      <c r="W374" s="748"/>
      <c r="X374" s="748"/>
      <c r="Y374" s="749"/>
      <c r="Z374" s="166"/>
      <c r="AA374" s="166"/>
      <c r="AB374" s="584"/>
    </row>
    <row r="375" spans="1:28" ht="15.75" customHeight="1">
      <c r="A375" s="759"/>
      <c r="B375" s="751"/>
      <c r="C375" s="752"/>
      <c r="D375" s="751"/>
      <c r="E375" s="753"/>
      <c r="F375" s="750" t="s">
        <v>388</v>
      </c>
      <c r="G375" s="166">
        <v>2015</v>
      </c>
      <c r="H375" s="166"/>
      <c r="I375" s="166"/>
      <c r="J375" s="166"/>
      <c r="K375" s="166"/>
      <c r="L375" s="166"/>
      <c r="M375" s="166"/>
      <c r="N375" s="166"/>
      <c r="O375" s="166"/>
      <c r="P375" s="166"/>
      <c r="Q375" s="166"/>
      <c r="R375" s="166"/>
      <c r="S375" s="166"/>
      <c r="T375" s="166"/>
      <c r="U375" s="166"/>
      <c r="V375" s="422"/>
      <c r="W375" s="748"/>
      <c r="X375" s="748"/>
      <c r="Y375" s="749"/>
      <c r="Z375" s="166"/>
      <c r="AA375" s="166"/>
      <c r="AB375" s="584"/>
    </row>
    <row r="376" spans="1:28" ht="15.75" customHeight="1">
      <c r="A376" s="759"/>
      <c r="B376" s="751"/>
      <c r="C376" s="752"/>
      <c r="D376" s="751"/>
      <c r="E376" s="753"/>
      <c r="F376" s="750"/>
      <c r="G376" s="166">
        <v>2016</v>
      </c>
      <c r="H376" s="166"/>
      <c r="I376" s="166"/>
      <c r="J376" s="166"/>
      <c r="K376" s="166"/>
      <c r="L376" s="166"/>
      <c r="M376" s="166"/>
      <c r="N376" s="166"/>
      <c r="O376" s="166"/>
      <c r="P376" s="166"/>
      <c r="Q376" s="166"/>
      <c r="R376" s="166"/>
      <c r="S376" s="166"/>
      <c r="T376" s="166"/>
      <c r="U376" s="166"/>
      <c r="V376" s="422"/>
      <c r="W376" s="748"/>
      <c r="X376" s="748"/>
      <c r="Y376" s="749"/>
      <c r="Z376" s="166"/>
      <c r="AA376" s="166"/>
      <c r="AB376" s="584"/>
    </row>
    <row r="377" spans="1:28" ht="15.75" customHeight="1">
      <c r="A377" s="759"/>
      <c r="B377" s="751"/>
      <c r="C377" s="752"/>
      <c r="D377" s="751"/>
      <c r="E377" s="753"/>
      <c r="F377" s="750"/>
      <c r="G377" s="166">
        <v>2023</v>
      </c>
      <c r="H377" s="166"/>
      <c r="I377" s="166"/>
      <c r="J377" s="166"/>
      <c r="K377" s="166"/>
      <c r="L377" s="166"/>
      <c r="M377" s="166"/>
      <c r="N377" s="166"/>
      <c r="O377" s="166"/>
      <c r="P377" s="166"/>
      <c r="Q377" s="166"/>
      <c r="R377" s="166"/>
      <c r="S377" s="166"/>
      <c r="T377" s="166"/>
      <c r="U377" s="166"/>
      <c r="V377" s="422"/>
      <c r="W377" s="748"/>
      <c r="X377" s="748"/>
      <c r="Y377" s="749"/>
      <c r="Z377" s="166"/>
      <c r="AA377" s="166"/>
      <c r="AB377" s="584"/>
    </row>
    <row r="378" spans="1:28" ht="15.75" customHeight="1">
      <c r="A378" s="759"/>
      <c r="B378" s="751">
        <v>6</v>
      </c>
      <c r="C378" s="752" t="s">
        <v>409</v>
      </c>
      <c r="D378" s="751" t="s">
        <v>441</v>
      </c>
      <c r="E378" s="753" t="s">
        <v>385</v>
      </c>
      <c r="F378" s="750" t="s">
        <v>389</v>
      </c>
      <c r="G378" s="166">
        <v>2015</v>
      </c>
      <c r="H378" s="166"/>
      <c r="I378" s="166"/>
      <c r="J378" s="166"/>
      <c r="K378" s="166"/>
      <c r="L378" s="166"/>
      <c r="M378" s="166"/>
      <c r="N378" s="166"/>
      <c r="O378" s="166"/>
      <c r="P378" s="166"/>
      <c r="Q378" s="166"/>
      <c r="R378" s="166"/>
      <c r="S378" s="166"/>
      <c r="T378" s="166"/>
      <c r="U378" s="166"/>
      <c r="V378" s="422"/>
      <c r="W378" s="748" t="s">
        <v>384</v>
      </c>
      <c r="X378" s="748" t="s">
        <v>384</v>
      </c>
      <c r="Y378" s="763">
        <v>1800</v>
      </c>
      <c r="Z378" s="166"/>
      <c r="AA378" s="166"/>
      <c r="AB378" s="584"/>
    </row>
    <row r="379" spans="1:28" ht="15.75" customHeight="1">
      <c r="A379" s="759"/>
      <c r="B379" s="751"/>
      <c r="C379" s="752"/>
      <c r="D379" s="751"/>
      <c r="E379" s="753"/>
      <c r="F379" s="750"/>
      <c r="G379" s="166">
        <v>2016</v>
      </c>
      <c r="H379" s="166"/>
      <c r="I379" s="166"/>
      <c r="J379" s="166"/>
      <c r="K379" s="166"/>
      <c r="L379" s="166"/>
      <c r="M379" s="166"/>
      <c r="N379" s="166"/>
      <c r="O379" s="166"/>
      <c r="P379" s="166"/>
      <c r="Q379" s="166"/>
      <c r="R379" s="166"/>
      <c r="S379" s="166"/>
      <c r="T379" s="166"/>
      <c r="U379" s="166"/>
      <c r="V379" s="422"/>
      <c r="W379" s="748"/>
      <c r="X379" s="748"/>
      <c r="Y379" s="763"/>
      <c r="Z379" s="166"/>
      <c r="AA379" s="166"/>
      <c r="AB379" s="584"/>
    </row>
    <row r="380" spans="1:28" ht="15.75" customHeight="1">
      <c r="A380" s="759"/>
      <c r="B380" s="751"/>
      <c r="C380" s="752"/>
      <c r="D380" s="751"/>
      <c r="E380" s="753"/>
      <c r="F380" s="750"/>
      <c r="G380" s="166">
        <v>2023</v>
      </c>
      <c r="H380" s="166"/>
      <c r="I380" s="166"/>
      <c r="J380" s="166"/>
      <c r="K380" s="166"/>
      <c r="L380" s="166"/>
      <c r="M380" s="166"/>
      <c r="N380" s="166"/>
      <c r="O380" s="166"/>
      <c r="P380" s="166"/>
      <c r="Q380" s="166"/>
      <c r="R380" s="166"/>
      <c r="S380" s="166"/>
      <c r="T380" s="166"/>
      <c r="U380" s="166"/>
      <c r="V380" s="422"/>
      <c r="W380" s="748"/>
      <c r="X380" s="748"/>
      <c r="Y380" s="763"/>
      <c r="Z380" s="166"/>
      <c r="AA380" s="166"/>
      <c r="AB380" s="584"/>
    </row>
    <row r="381" spans="1:28" ht="15.75" customHeight="1">
      <c r="A381" s="759"/>
      <c r="B381" s="751"/>
      <c r="C381" s="752"/>
      <c r="D381" s="751"/>
      <c r="E381" s="753"/>
      <c r="F381" s="750" t="s">
        <v>388</v>
      </c>
      <c r="G381" s="166">
        <v>2015</v>
      </c>
      <c r="H381" s="166"/>
      <c r="I381" s="166"/>
      <c r="J381" s="166"/>
      <c r="K381" s="166"/>
      <c r="L381" s="166"/>
      <c r="M381" s="166"/>
      <c r="N381" s="166"/>
      <c r="O381" s="166"/>
      <c r="P381" s="166"/>
      <c r="Q381" s="166"/>
      <c r="R381" s="166"/>
      <c r="S381" s="166"/>
      <c r="T381" s="166"/>
      <c r="U381" s="166"/>
      <c r="V381" s="422"/>
      <c r="W381" s="748"/>
      <c r="X381" s="748"/>
      <c r="Y381" s="763"/>
      <c r="Z381" s="166"/>
      <c r="AA381" s="166"/>
      <c r="AB381" s="584"/>
    </row>
    <row r="382" spans="1:28" ht="15.75" customHeight="1">
      <c r="A382" s="759"/>
      <c r="B382" s="751"/>
      <c r="C382" s="752"/>
      <c r="D382" s="751"/>
      <c r="E382" s="753"/>
      <c r="F382" s="750"/>
      <c r="G382" s="166">
        <v>2016</v>
      </c>
      <c r="H382" s="166"/>
      <c r="I382" s="166"/>
      <c r="J382" s="166"/>
      <c r="K382" s="166"/>
      <c r="L382" s="166"/>
      <c r="M382" s="166"/>
      <c r="N382" s="166"/>
      <c r="O382" s="166"/>
      <c r="P382" s="166"/>
      <c r="Q382" s="166"/>
      <c r="R382" s="166"/>
      <c r="S382" s="166"/>
      <c r="T382" s="166"/>
      <c r="U382" s="166"/>
      <c r="V382" s="422"/>
      <c r="W382" s="748"/>
      <c r="X382" s="748"/>
      <c r="Y382" s="763"/>
      <c r="Z382" s="166"/>
      <c r="AA382" s="166"/>
      <c r="AB382" s="584"/>
    </row>
    <row r="383" spans="1:28" ht="15.75" customHeight="1">
      <c r="A383" s="759"/>
      <c r="B383" s="751"/>
      <c r="C383" s="752"/>
      <c r="D383" s="751"/>
      <c r="E383" s="753"/>
      <c r="F383" s="750"/>
      <c r="G383" s="166">
        <v>2023</v>
      </c>
      <c r="H383" s="166"/>
      <c r="I383" s="166"/>
      <c r="J383" s="166"/>
      <c r="K383" s="166"/>
      <c r="L383" s="166"/>
      <c r="M383" s="166"/>
      <c r="N383" s="166"/>
      <c r="O383" s="166"/>
      <c r="P383" s="166"/>
      <c r="Q383" s="166"/>
      <c r="R383" s="166"/>
      <c r="S383" s="166"/>
      <c r="T383" s="166"/>
      <c r="U383" s="166"/>
      <c r="V383" s="422"/>
      <c r="W383" s="748"/>
      <c r="X383" s="748"/>
      <c r="Y383" s="763"/>
      <c r="Z383" s="166"/>
      <c r="AA383" s="166"/>
      <c r="AB383" s="584"/>
    </row>
    <row r="384" spans="1:28" ht="15.75" customHeight="1">
      <c r="A384" s="759"/>
      <c r="B384" s="751">
        <v>7</v>
      </c>
      <c r="C384" s="752" t="s">
        <v>479</v>
      </c>
      <c r="D384" s="751" t="s">
        <v>444</v>
      </c>
      <c r="E384" s="753" t="s">
        <v>385</v>
      </c>
      <c r="F384" s="750" t="s">
        <v>389</v>
      </c>
      <c r="G384" s="166">
        <v>2015</v>
      </c>
      <c r="H384" s="166"/>
      <c r="I384" s="166"/>
      <c r="J384" s="166"/>
      <c r="K384" s="166"/>
      <c r="L384" s="166"/>
      <c r="M384" s="166"/>
      <c r="N384" s="166"/>
      <c r="O384" s="166"/>
      <c r="P384" s="166"/>
      <c r="Q384" s="166"/>
      <c r="R384" s="166"/>
      <c r="S384" s="166"/>
      <c r="T384" s="166"/>
      <c r="U384" s="166"/>
      <c r="V384" s="422"/>
      <c r="W384" s="748" t="s">
        <v>384</v>
      </c>
      <c r="X384" s="748" t="s">
        <v>384</v>
      </c>
      <c r="Y384" s="749">
        <v>15</v>
      </c>
      <c r="Z384" s="166"/>
      <c r="AA384" s="166"/>
      <c r="AB384" s="584"/>
    </row>
    <row r="385" spans="1:28" ht="15.75" customHeight="1">
      <c r="A385" s="759"/>
      <c r="B385" s="751"/>
      <c r="C385" s="752"/>
      <c r="D385" s="751"/>
      <c r="E385" s="753"/>
      <c r="F385" s="750"/>
      <c r="G385" s="166">
        <v>2016</v>
      </c>
      <c r="H385" s="166"/>
      <c r="I385" s="166"/>
      <c r="J385" s="166"/>
      <c r="K385" s="166"/>
      <c r="L385" s="166"/>
      <c r="M385" s="166"/>
      <c r="N385" s="166"/>
      <c r="O385" s="166"/>
      <c r="P385" s="166"/>
      <c r="Q385" s="166"/>
      <c r="R385" s="166"/>
      <c r="S385" s="166"/>
      <c r="T385" s="166"/>
      <c r="U385" s="166"/>
      <c r="V385" s="422"/>
      <c r="W385" s="748"/>
      <c r="X385" s="748"/>
      <c r="Y385" s="749"/>
      <c r="Z385" s="166"/>
      <c r="AA385" s="166"/>
      <c r="AB385" s="584"/>
    </row>
    <row r="386" spans="1:28" ht="15.75" customHeight="1">
      <c r="A386" s="759"/>
      <c r="B386" s="751"/>
      <c r="C386" s="752"/>
      <c r="D386" s="751"/>
      <c r="E386" s="753"/>
      <c r="F386" s="750"/>
      <c r="G386" s="166">
        <v>2023</v>
      </c>
      <c r="H386" s="166"/>
      <c r="I386" s="166"/>
      <c r="J386" s="166"/>
      <c r="K386" s="166"/>
      <c r="L386" s="166"/>
      <c r="M386" s="166"/>
      <c r="N386" s="166"/>
      <c r="O386" s="166"/>
      <c r="P386" s="166"/>
      <c r="Q386" s="166"/>
      <c r="R386" s="166"/>
      <c r="S386" s="166"/>
      <c r="T386" s="166"/>
      <c r="U386" s="166"/>
      <c r="V386" s="422"/>
      <c r="W386" s="748"/>
      <c r="X386" s="748"/>
      <c r="Y386" s="749"/>
      <c r="Z386" s="166"/>
      <c r="AA386" s="166"/>
      <c r="AB386" s="584"/>
    </row>
    <row r="387" spans="1:28" ht="15.75" customHeight="1">
      <c r="A387" s="759"/>
      <c r="B387" s="751"/>
      <c r="C387" s="752"/>
      <c r="D387" s="751"/>
      <c r="E387" s="753"/>
      <c r="F387" s="750" t="s">
        <v>388</v>
      </c>
      <c r="G387" s="166">
        <v>2015</v>
      </c>
      <c r="H387" s="166"/>
      <c r="I387" s="166"/>
      <c r="J387" s="166"/>
      <c r="K387" s="166"/>
      <c r="L387" s="166"/>
      <c r="M387" s="166"/>
      <c r="N387" s="166"/>
      <c r="O387" s="166"/>
      <c r="P387" s="166"/>
      <c r="Q387" s="166"/>
      <c r="R387" s="166"/>
      <c r="S387" s="166"/>
      <c r="T387" s="166"/>
      <c r="U387" s="166"/>
      <c r="V387" s="422"/>
      <c r="W387" s="748"/>
      <c r="X387" s="748"/>
      <c r="Y387" s="749"/>
      <c r="Z387" s="166"/>
      <c r="AA387" s="166"/>
      <c r="AB387" s="584"/>
    </row>
    <row r="388" spans="1:28" ht="15.75" customHeight="1">
      <c r="A388" s="759"/>
      <c r="B388" s="751"/>
      <c r="C388" s="752"/>
      <c r="D388" s="751"/>
      <c r="E388" s="753"/>
      <c r="F388" s="750"/>
      <c r="G388" s="166">
        <v>2016</v>
      </c>
      <c r="H388" s="166"/>
      <c r="I388" s="166"/>
      <c r="J388" s="166"/>
      <c r="K388" s="166"/>
      <c r="L388" s="166"/>
      <c r="M388" s="166"/>
      <c r="N388" s="166"/>
      <c r="O388" s="166"/>
      <c r="P388" s="166"/>
      <c r="Q388" s="166"/>
      <c r="R388" s="166"/>
      <c r="S388" s="166"/>
      <c r="T388" s="166"/>
      <c r="U388" s="166"/>
      <c r="V388" s="422"/>
      <c r="W388" s="748"/>
      <c r="X388" s="748"/>
      <c r="Y388" s="749"/>
      <c r="Z388" s="166"/>
      <c r="AA388" s="166"/>
      <c r="AB388" s="584"/>
    </row>
    <row r="389" spans="1:28" ht="15.75" customHeight="1">
      <c r="A389" s="759"/>
      <c r="B389" s="751"/>
      <c r="C389" s="752"/>
      <c r="D389" s="751"/>
      <c r="E389" s="753"/>
      <c r="F389" s="750"/>
      <c r="G389" s="166">
        <v>2023</v>
      </c>
      <c r="H389" s="166"/>
      <c r="I389" s="166"/>
      <c r="J389" s="166"/>
      <c r="K389" s="166"/>
      <c r="L389" s="166"/>
      <c r="M389" s="166"/>
      <c r="N389" s="166"/>
      <c r="O389" s="166"/>
      <c r="P389" s="166"/>
      <c r="Q389" s="166"/>
      <c r="R389" s="166"/>
      <c r="S389" s="166"/>
      <c r="T389" s="166"/>
      <c r="U389" s="166"/>
      <c r="V389" s="422"/>
      <c r="W389" s="748"/>
      <c r="X389" s="748"/>
      <c r="Y389" s="749"/>
      <c r="Z389" s="166"/>
      <c r="AA389" s="166"/>
      <c r="AB389" s="584"/>
    </row>
    <row r="390" spans="1:28" ht="15.75" customHeight="1">
      <c r="A390" s="759"/>
      <c r="B390" s="751">
        <v>8</v>
      </c>
      <c r="C390" s="752" t="s">
        <v>501</v>
      </c>
      <c r="D390" s="751" t="s">
        <v>390</v>
      </c>
      <c r="E390" s="753" t="s">
        <v>385</v>
      </c>
      <c r="F390" s="750" t="s">
        <v>389</v>
      </c>
      <c r="G390" s="166">
        <v>2015</v>
      </c>
      <c r="H390" s="166"/>
      <c r="I390" s="166"/>
      <c r="J390" s="166"/>
      <c r="K390" s="166"/>
      <c r="L390" s="166"/>
      <c r="M390" s="166"/>
      <c r="N390" s="166"/>
      <c r="O390" s="166"/>
      <c r="P390" s="166"/>
      <c r="Q390" s="166"/>
      <c r="R390" s="166"/>
      <c r="S390" s="166"/>
      <c r="T390" s="166"/>
      <c r="U390" s="166"/>
      <c r="V390" s="422"/>
      <c r="W390" s="748" t="s">
        <v>384</v>
      </c>
      <c r="X390" s="748" t="s">
        <v>384</v>
      </c>
      <c r="Y390" s="749" t="s">
        <v>527</v>
      </c>
      <c r="Z390" s="166"/>
      <c r="AA390" s="166"/>
      <c r="AB390" s="584"/>
    </row>
    <row r="391" spans="1:28" ht="15.75" customHeight="1">
      <c r="A391" s="759"/>
      <c r="B391" s="751"/>
      <c r="C391" s="752"/>
      <c r="D391" s="751"/>
      <c r="E391" s="753"/>
      <c r="F391" s="750"/>
      <c r="G391" s="166">
        <v>2016</v>
      </c>
      <c r="H391" s="166"/>
      <c r="I391" s="166"/>
      <c r="J391" s="166"/>
      <c r="K391" s="166"/>
      <c r="L391" s="166"/>
      <c r="M391" s="166"/>
      <c r="N391" s="166"/>
      <c r="O391" s="166"/>
      <c r="P391" s="166"/>
      <c r="Q391" s="166"/>
      <c r="R391" s="166"/>
      <c r="S391" s="166"/>
      <c r="T391" s="166"/>
      <c r="U391" s="166"/>
      <c r="V391" s="422"/>
      <c r="W391" s="748"/>
      <c r="X391" s="748"/>
      <c r="Y391" s="749"/>
      <c r="Z391" s="166"/>
      <c r="AA391" s="166"/>
      <c r="AB391" s="584"/>
    </row>
    <row r="392" spans="1:28" ht="15.75" customHeight="1">
      <c r="A392" s="759"/>
      <c r="B392" s="751"/>
      <c r="C392" s="752"/>
      <c r="D392" s="751"/>
      <c r="E392" s="753"/>
      <c r="F392" s="750"/>
      <c r="G392" s="166">
        <v>2023</v>
      </c>
      <c r="H392" s="166"/>
      <c r="I392" s="166"/>
      <c r="J392" s="166"/>
      <c r="K392" s="166"/>
      <c r="L392" s="166"/>
      <c r="M392" s="166"/>
      <c r="N392" s="166"/>
      <c r="O392" s="166"/>
      <c r="P392" s="166"/>
      <c r="Q392" s="166"/>
      <c r="R392" s="166"/>
      <c r="S392" s="166"/>
      <c r="T392" s="166"/>
      <c r="U392" s="166"/>
      <c r="V392" s="422"/>
      <c r="W392" s="748"/>
      <c r="X392" s="748"/>
      <c r="Y392" s="749"/>
      <c r="Z392" s="166"/>
      <c r="AA392" s="166"/>
      <c r="AB392" s="584"/>
    </row>
    <row r="393" spans="1:28" ht="15.75" customHeight="1">
      <c r="A393" s="759"/>
      <c r="B393" s="751"/>
      <c r="C393" s="752"/>
      <c r="D393" s="751"/>
      <c r="E393" s="753"/>
      <c r="F393" s="750" t="s">
        <v>388</v>
      </c>
      <c r="G393" s="166">
        <v>2015</v>
      </c>
      <c r="H393" s="166"/>
      <c r="I393" s="166"/>
      <c r="J393" s="166"/>
      <c r="K393" s="166"/>
      <c r="L393" s="166"/>
      <c r="M393" s="166"/>
      <c r="N393" s="166"/>
      <c r="O393" s="166"/>
      <c r="P393" s="166"/>
      <c r="Q393" s="166"/>
      <c r="R393" s="166"/>
      <c r="S393" s="166"/>
      <c r="T393" s="166"/>
      <c r="U393" s="166"/>
      <c r="V393" s="422"/>
      <c r="W393" s="748"/>
      <c r="X393" s="748"/>
      <c r="Y393" s="749"/>
      <c r="Z393" s="166"/>
      <c r="AA393" s="166"/>
      <c r="AB393" s="584"/>
    </row>
    <row r="394" spans="1:28" ht="15.75" customHeight="1">
      <c r="A394" s="759"/>
      <c r="B394" s="751"/>
      <c r="C394" s="752"/>
      <c r="D394" s="751"/>
      <c r="E394" s="753"/>
      <c r="F394" s="750"/>
      <c r="G394" s="166">
        <v>2016</v>
      </c>
      <c r="H394" s="166"/>
      <c r="I394" s="166"/>
      <c r="J394" s="166"/>
      <c r="K394" s="166"/>
      <c r="L394" s="166"/>
      <c r="M394" s="166"/>
      <c r="N394" s="166"/>
      <c r="O394" s="166"/>
      <c r="P394" s="166"/>
      <c r="Q394" s="166"/>
      <c r="R394" s="166"/>
      <c r="S394" s="166"/>
      <c r="T394" s="166"/>
      <c r="U394" s="166"/>
      <c r="V394" s="422"/>
      <c r="W394" s="748"/>
      <c r="X394" s="748"/>
      <c r="Y394" s="749"/>
      <c r="Z394" s="166"/>
      <c r="AA394" s="166"/>
      <c r="AB394" s="584"/>
    </row>
    <row r="395" spans="1:28" ht="15.75" customHeight="1">
      <c r="A395" s="759"/>
      <c r="B395" s="751"/>
      <c r="C395" s="752"/>
      <c r="D395" s="751"/>
      <c r="E395" s="753"/>
      <c r="F395" s="750"/>
      <c r="G395" s="166">
        <v>2023</v>
      </c>
      <c r="H395" s="166"/>
      <c r="I395" s="166"/>
      <c r="J395" s="166"/>
      <c r="K395" s="166"/>
      <c r="L395" s="166"/>
      <c r="M395" s="166"/>
      <c r="N395" s="166"/>
      <c r="O395" s="166"/>
      <c r="P395" s="166"/>
      <c r="Q395" s="166"/>
      <c r="R395" s="166"/>
      <c r="S395" s="166"/>
      <c r="T395" s="166"/>
      <c r="U395" s="166"/>
      <c r="V395" s="422"/>
      <c r="W395" s="748"/>
      <c r="X395" s="748"/>
      <c r="Y395" s="749"/>
      <c r="Z395" s="166"/>
      <c r="AA395" s="166"/>
      <c r="AB395" s="584"/>
    </row>
    <row r="396" spans="1:28" ht="15.75" customHeight="1">
      <c r="A396" s="759"/>
      <c r="B396" s="751">
        <v>9</v>
      </c>
      <c r="C396" s="752" t="s">
        <v>502</v>
      </c>
      <c r="D396" s="751" t="s">
        <v>390</v>
      </c>
      <c r="E396" s="753" t="s">
        <v>385</v>
      </c>
      <c r="F396" s="750" t="s">
        <v>389</v>
      </c>
      <c r="G396" s="166">
        <v>2015</v>
      </c>
      <c r="H396" s="166"/>
      <c r="I396" s="166"/>
      <c r="J396" s="166"/>
      <c r="K396" s="166"/>
      <c r="L396" s="166"/>
      <c r="M396" s="166"/>
      <c r="N396" s="166"/>
      <c r="O396" s="166"/>
      <c r="P396" s="166"/>
      <c r="Q396" s="166"/>
      <c r="R396" s="166"/>
      <c r="S396" s="166"/>
      <c r="T396" s="166"/>
      <c r="U396" s="166"/>
      <c r="V396" s="422"/>
      <c r="W396" s="748" t="s">
        <v>384</v>
      </c>
      <c r="X396" s="748" t="s">
        <v>384</v>
      </c>
      <c r="Y396" s="763" t="s">
        <v>527</v>
      </c>
      <c r="Z396" s="166"/>
      <c r="AA396" s="166"/>
      <c r="AB396" s="584"/>
    </row>
    <row r="397" spans="1:28" ht="15.75" customHeight="1">
      <c r="A397" s="759"/>
      <c r="B397" s="751"/>
      <c r="C397" s="752"/>
      <c r="D397" s="751"/>
      <c r="E397" s="753"/>
      <c r="F397" s="750"/>
      <c r="G397" s="166">
        <v>2016</v>
      </c>
      <c r="H397" s="166"/>
      <c r="I397" s="166"/>
      <c r="J397" s="166"/>
      <c r="K397" s="166"/>
      <c r="L397" s="166"/>
      <c r="M397" s="166"/>
      <c r="N397" s="166"/>
      <c r="O397" s="166"/>
      <c r="P397" s="166"/>
      <c r="Q397" s="166"/>
      <c r="R397" s="166"/>
      <c r="S397" s="166"/>
      <c r="T397" s="166"/>
      <c r="U397" s="166"/>
      <c r="V397" s="422"/>
      <c r="W397" s="748"/>
      <c r="X397" s="748"/>
      <c r="Y397" s="763"/>
      <c r="Z397" s="166"/>
      <c r="AA397" s="166"/>
      <c r="AB397" s="584"/>
    </row>
    <row r="398" spans="1:28" ht="15.75" customHeight="1">
      <c r="A398" s="759"/>
      <c r="B398" s="751"/>
      <c r="C398" s="752"/>
      <c r="D398" s="751"/>
      <c r="E398" s="753"/>
      <c r="F398" s="750"/>
      <c r="G398" s="166">
        <v>2023</v>
      </c>
      <c r="H398" s="166"/>
      <c r="I398" s="166"/>
      <c r="J398" s="166"/>
      <c r="K398" s="166"/>
      <c r="L398" s="166"/>
      <c r="M398" s="166"/>
      <c r="N398" s="166"/>
      <c r="O398" s="166"/>
      <c r="P398" s="166"/>
      <c r="Q398" s="166"/>
      <c r="R398" s="166"/>
      <c r="S398" s="166"/>
      <c r="T398" s="166"/>
      <c r="U398" s="166"/>
      <c r="V398" s="422"/>
      <c r="W398" s="748"/>
      <c r="X398" s="748"/>
      <c r="Y398" s="763"/>
      <c r="Z398" s="166"/>
      <c r="AA398" s="166"/>
      <c r="AB398" s="584"/>
    </row>
    <row r="399" spans="1:28" ht="15.75" customHeight="1">
      <c r="A399" s="759"/>
      <c r="B399" s="751"/>
      <c r="C399" s="752"/>
      <c r="D399" s="751"/>
      <c r="E399" s="753"/>
      <c r="F399" s="750" t="s">
        <v>388</v>
      </c>
      <c r="G399" s="166">
        <v>2015</v>
      </c>
      <c r="H399" s="166"/>
      <c r="I399" s="166"/>
      <c r="J399" s="166"/>
      <c r="K399" s="166"/>
      <c r="L399" s="166"/>
      <c r="M399" s="166"/>
      <c r="N399" s="166"/>
      <c r="O399" s="166"/>
      <c r="P399" s="166"/>
      <c r="Q399" s="166"/>
      <c r="R399" s="166"/>
      <c r="S399" s="166"/>
      <c r="T399" s="166"/>
      <c r="U399" s="166"/>
      <c r="V399" s="422"/>
      <c r="W399" s="748"/>
      <c r="X399" s="748"/>
      <c r="Y399" s="763"/>
      <c r="Z399" s="166"/>
      <c r="AA399" s="166"/>
      <c r="AB399" s="584"/>
    </row>
    <row r="400" spans="1:28" ht="15.75" customHeight="1">
      <c r="A400" s="759"/>
      <c r="B400" s="751"/>
      <c r="C400" s="752"/>
      <c r="D400" s="751"/>
      <c r="E400" s="753"/>
      <c r="F400" s="750"/>
      <c r="G400" s="166">
        <v>2016</v>
      </c>
      <c r="H400" s="166"/>
      <c r="I400" s="166"/>
      <c r="J400" s="166"/>
      <c r="K400" s="166"/>
      <c r="L400" s="166"/>
      <c r="M400" s="166"/>
      <c r="N400" s="166"/>
      <c r="O400" s="166"/>
      <c r="P400" s="166"/>
      <c r="Q400" s="166"/>
      <c r="R400" s="166"/>
      <c r="S400" s="166"/>
      <c r="T400" s="166"/>
      <c r="U400" s="166"/>
      <c r="V400" s="422"/>
      <c r="W400" s="748"/>
      <c r="X400" s="748"/>
      <c r="Y400" s="763"/>
      <c r="Z400" s="166"/>
      <c r="AA400" s="166"/>
      <c r="AB400" s="584"/>
    </row>
    <row r="401" spans="1:28" ht="15.75" customHeight="1">
      <c r="A401" s="759"/>
      <c r="B401" s="751"/>
      <c r="C401" s="752"/>
      <c r="D401" s="751"/>
      <c r="E401" s="753"/>
      <c r="F401" s="750"/>
      <c r="G401" s="166">
        <v>2023</v>
      </c>
      <c r="H401" s="166"/>
      <c r="I401" s="166"/>
      <c r="J401" s="166"/>
      <c r="K401" s="166"/>
      <c r="L401" s="166"/>
      <c r="M401" s="166"/>
      <c r="N401" s="166"/>
      <c r="O401" s="166"/>
      <c r="P401" s="166"/>
      <c r="Q401" s="166"/>
      <c r="R401" s="166"/>
      <c r="S401" s="166"/>
      <c r="T401" s="166"/>
      <c r="U401" s="166"/>
      <c r="V401" s="422"/>
      <c r="W401" s="748"/>
      <c r="X401" s="748"/>
      <c r="Y401" s="763"/>
      <c r="Z401" s="166"/>
      <c r="AA401" s="166"/>
      <c r="AB401" s="584"/>
    </row>
    <row r="402" spans="1:28" ht="12" customHeight="1">
      <c r="A402" s="759"/>
      <c r="B402" s="764" t="s">
        <v>140</v>
      </c>
      <c r="C402" s="764"/>
      <c r="D402" s="764"/>
      <c r="E402" s="764"/>
      <c r="F402" s="764"/>
      <c r="G402" s="764"/>
      <c r="H402" s="764"/>
      <c r="I402" s="764"/>
      <c r="J402" s="764"/>
      <c r="K402" s="764"/>
      <c r="L402" s="764"/>
      <c r="M402" s="764"/>
      <c r="N402" s="764"/>
      <c r="O402" s="764"/>
      <c r="P402" s="764"/>
      <c r="Q402" s="764"/>
      <c r="R402" s="764"/>
      <c r="S402" s="764"/>
      <c r="T402" s="764"/>
      <c r="U402" s="764"/>
      <c r="V402" s="764"/>
      <c r="W402" s="764"/>
      <c r="X402" s="764"/>
      <c r="Y402" s="764"/>
      <c r="Z402" s="764"/>
      <c r="AA402" s="764"/>
      <c r="AB402" s="764"/>
    </row>
    <row r="403" spans="1:28" ht="12" customHeight="1">
      <c r="A403" s="759"/>
      <c r="B403" s="765"/>
      <c r="C403" s="765"/>
      <c r="D403" s="765"/>
      <c r="E403" s="765"/>
      <c r="F403" s="765"/>
      <c r="G403" s="765"/>
      <c r="H403" s="765"/>
      <c r="I403" s="765"/>
      <c r="J403" s="765"/>
      <c r="K403" s="765"/>
      <c r="L403" s="765"/>
      <c r="M403" s="765"/>
      <c r="N403" s="765"/>
      <c r="O403" s="765"/>
      <c r="P403" s="765"/>
      <c r="Q403" s="765"/>
      <c r="R403" s="765"/>
      <c r="S403" s="765"/>
      <c r="T403" s="765"/>
      <c r="U403" s="765"/>
      <c r="V403" s="765"/>
      <c r="W403" s="765"/>
      <c r="X403" s="765"/>
      <c r="Y403" s="765"/>
      <c r="Z403" s="765"/>
      <c r="AA403" s="765"/>
      <c r="AB403" s="765"/>
    </row>
    <row r="404" spans="1:28" ht="28.5" customHeight="1">
      <c r="A404" s="758" t="s">
        <v>528</v>
      </c>
      <c r="B404" s="758"/>
      <c r="C404" s="758"/>
      <c r="D404" s="758"/>
      <c r="E404" s="758"/>
      <c r="F404" s="758"/>
      <c r="G404" s="758"/>
      <c r="H404" s="758"/>
      <c r="I404" s="758"/>
      <c r="J404" s="758"/>
      <c r="K404" s="758"/>
      <c r="L404" s="758"/>
      <c r="M404" s="758"/>
      <c r="N404" s="758"/>
      <c r="O404" s="758"/>
      <c r="P404" s="758"/>
      <c r="Q404" s="758"/>
      <c r="R404" s="758"/>
      <c r="S404" s="758"/>
      <c r="T404" s="758"/>
      <c r="U404" s="758"/>
      <c r="V404" s="758"/>
      <c r="W404" s="758"/>
      <c r="X404" s="758"/>
      <c r="Y404" s="758"/>
      <c r="Z404" s="758"/>
      <c r="AA404" s="758"/>
      <c r="AB404" s="758"/>
    </row>
    <row r="405" spans="1:28" ht="15.75" customHeight="1">
      <c r="A405" s="759" t="s">
        <v>683</v>
      </c>
      <c r="B405" s="775">
        <v>1</v>
      </c>
      <c r="C405" s="776" t="s">
        <v>478</v>
      </c>
      <c r="D405" s="775" t="s">
        <v>477</v>
      </c>
      <c r="E405" s="777" t="s">
        <v>385</v>
      </c>
      <c r="F405" s="778" t="s">
        <v>389</v>
      </c>
      <c r="G405" s="435">
        <v>2015</v>
      </c>
      <c r="H405" s="435"/>
      <c r="I405" s="435"/>
      <c r="J405" s="435"/>
      <c r="K405" s="435"/>
      <c r="L405" s="435"/>
      <c r="M405" s="435"/>
      <c r="N405" s="435"/>
      <c r="O405" s="435"/>
      <c r="P405" s="435"/>
      <c r="Q405" s="435"/>
      <c r="R405" s="435"/>
      <c r="S405" s="435"/>
      <c r="T405" s="435"/>
      <c r="U405" s="435"/>
      <c r="V405" s="424"/>
      <c r="W405" s="779" t="s">
        <v>384</v>
      </c>
      <c r="X405" s="779" t="s">
        <v>384</v>
      </c>
      <c r="Y405" s="780">
        <v>40</v>
      </c>
      <c r="Z405" s="435"/>
      <c r="AA405" s="435"/>
      <c r="AB405" s="586"/>
    </row>
    <row r="406" spans="1:28" ht="15.75" customHeight="1">
      <c r="A406" s="759"/>
      <c r="B406" s="775"/>
      <c r="C406" s="776"/>
      <c r="D406" s="775"/>
      <c r="E406" s="777"/>
      <c r="F406" s="778"/>
      <c r="G406" s="435">
        <v>2016</v>
      </c>
      <c r="H406" s="435"/>
      <c r="I406" s="435"/>
      <c r="J406" s="435"/>
      <c r="K406" s="435"/>
      <c r="L406" s="435"/>
      <c r="M406" s="435"/>
      <c r="N406" s="435"/>
      <c r="O406" s="435"/>
      <c r="P406" s="435"/>
      <c r="Q406" s="435"/>
      <c r="R406" s="435"/>
      <c r="S406" s="435"/>
      <c r="T406" s="435"/>
      <c r="U406" s="435"/>
      <c r="V406" s="424"/>
      <c r="W406" s="779"/>
      <c r="X406" s="779"/>
      <c r="Y406" s="780"/>
      <c r="Z406" s="435"/>
      <c r="AA406" s="435"/>
      <c r="AB406" s="586"/>
    </row>
    <row r="407" spans="1:28" ht="15.75" customHeight="1">
      <c r="A407" s="759"/>
      <c r="B407" s="775"/>
      <c r="C407" s="776"/>
      <c r="D407" s="775"/>
      <c r="E407" s="777"/>
      <c r="F407" s="778"/>
      <c r="G407" s="435">
        <v>2023</v>
      </c>
      <c r="H407" s="435"/>
      <c r="I407" s="435"/>
      <c r="J407" s="435"/>
      <c r="K407" s="435"/>
      <c r="L407" s="435"/>
      <c r="M407" s="435"/>
      <c r="N407" s="435"/>
      <c r="O407" s="435"/>
      <c r="P407" s="435"/>
      <c r="Q407" s="435"/>
      <c r="R407" s="435"/>
      <c r="S407" s="435"/>
      <c r="T407" s="435"/>
      <c r="U407" s="435"/>
      <c r="V407" s="424"/>
      <c r="W407" s="779"/>
      <c r="X407" s="779"/>
      <c r="Y407" s="780"/>
      <c r="Z407" s="435"/>
      <c r="AA407" s="435"/>
      <c r="AB407" s="586"/>
    </row>
    <row r="408" spans="1:28" ht="15.75" customHeight="1">
      <c r="A408" s="759"/>
      <c r="B408" s="775"/>
      <c r="C408" s="776"/>
      <c r="D408" s="775"/>
      <c r="E408" s="777"/>
      <c r="F408" s="778" t="s">
        <v>388</v>
      </c>
      <c r="G408" s="435">
        <v>2015</v>
      </c>
      <c r="H408" s="435"/>
      <c r="I408" s="435"/>
      <c r="J408" s="435"/>
      <c r="K408" s="435"/>
      <c r="L408" s="435"/>
      <c r="M408" s="435"/>
      <c r="N408" s="435"/>
      <c r="O408" s="435"/>
      <c r="P408" s="435"/>
      <c r="Q408" s="435"/>
      <c r="R408" s="435"/>
      <c r="S408" s="435"/>
      <c r="T408" s="435"/>
      <c r="U408" s="435"/>
      <c r="V408" s="424"/>
      <c r="W408" s="779"/>
      <c r="X408" s="779"/>
      <c r="Y408" s="780"/>
      <c r="Z408" s="435"/>
      <c r="AA408" s="435"/>
      <c r="AB408" s="586"/>
    </row>
    <row r="409" spans="1:28" ht="15.75" customHeight="1">
      <c r="A409" s="759"/>
      <c r="B409" s="775"/>
      <c r="C409" s="776"/>
      <c r="D409" s="775"/>
      <c r="E409" s="777"/>
      <c r="F409" s="778"/>
      <c r="G409" s="435">
        <v>2016</v>
      </c>
      <c r="H409" s="435"/>
      <c r="I409" s="435"/>
      <c r="J409" s="435"/>
      <c r="K409" s="435"/>
      <c r="L409" s="435"/>
      <c r="M409" s="435"/>
      <c r="N409" s="435"/>
      <c r="O409" s="435"/>
      <c r="P409" s="435"/>
      <c r="Q409" s="435"/>
      <c r="R409" s="435"/>
      <c r="S409" s="435"/>
      <c r="T409" s="435"/>
      <c r="U409" s="435"/>
      <c r="V409" s="424"/>
      <c r="W409" s="779"/>
      <c r="X409" s="779"/>
      <c r="Y409" s="780"/>
      <c r="Z409" s="435"/>
      <c r="AA409" s="435"/>
      <c r="AB409" s="586"/>
    </row>
    <row r="410" spans="1:28" ht="15.75" customHeight="1">
      <c r="A410" s="759"/>
      <c r="B410" s="775"/>
      <c r="C410" s="776"/>
      <c r="D410" s="775"/>
      <c r="E410" s="777"/>
      <c r="F410" s="778"/>
      <c r="G410" s="435">
        <v>2023</v>
      </c>
      <c r="H410" s="435"/>
      <c r="I410" s="435"/>
      <c r="J410" s="435"/>
      <c r="K410" s="435"/>
      <c r="L410" s="435"/>
      <c r="M410" s="435"/>
      <c r="N410" s="435"/>
      <c r="O410" s="435"/>
      <c r="P410" s="435"/>
      <c r="Q410" s="435"/>
      <c r="R410" s="435"/>
      <c r="S410" s="435"/>
      <c r="T410" s="435"/>
      <c r="U410" s="435"/>
      <c r="V410" s="424"/>
      <c r="W410" s="779"/>
      <c r="X410" s="779"/>
      <c r="Y410" s="780"/>
      <c r="Z410" s="435"/>
      <c r="AA410" s="435"/>
      <c r="AB410" s="586"/>
    </row>
    <row r="411" spans="1:28" ht="15.75" customHeight="1">
      <c r="A411" s="759"/>
      <c r="B411" s="767">
        <v>2</v>
      </c>
      <c r="C411" s="774" t="s">
        <v>534</v>
      </c>
      <c r="D411" s="767" t="s">
        <v>742</v>
      </c>
      <c r="E411" s="781" t="s">
        <v>385</v>
      </c>
      <c r="F411" s="782" t="s">
        <v>389</v>
      </c>
      <c r="G411" s="432">
        <v>2015</v>
      </c>
      <c r="H411" s="432"/>
      <c r="I411" s="432"/>
      <c r="J411" s="432"/>
      <c r="K411" s="432"/>
      <c r="L411" s="432"/>
      <c r="M411" s="432"/>
      <c r="N411" s="432"/>
      <c r="O411" s="432"/>
      <c r="P411" s="432"/>
      <c r="Q411" s="432"/>
      <c r="R411" s="432"/>
      <c r="S411" s="432"/>
      <c r="T411" s="432"/>
      <c r="U411" s="432"/>
      <c r="V411" s="423"/>
      <c r="W411" s="748" t="s">
        <v>384</v>
      </c>
      <c r="X411" s="761" t="s">
        <v>384</v>
      </c>
      <c r="Y411" s="763" t="s">
        <v>517</v>
      </c>
      <c r="Z411" s="432"/>
      <c r="AA411" s="432"/>
      <c r="AB411" s="587"/>
    </row>
    <row r="412" spans="1:28" ht="15.75" customHeight="1">
      <c r="A412" s="759"/>
      <c r="B412" s="767"/>
      <c r="C412" s="774"/>
      <c r="D412" s="767"/>
      <c r="E412" s="781"/>
      <c r="F412" s="782"/>
      <c r="G412" s="432">
        <v>2016</v>
      </c>
      <c r="H412" s="432"/>
      <c r="I412" s="432"/>
      <c r="J412" s="432"/>
      <c r="K412" s="432"/>
      <c r="L412" s="432"/>
      <c r="M412" s="432"/>
      <c r="N412" s="432"/>
      <c r="O412" s="432"/>
      <c r="P412" s="432"/>
      <c r="Q412" s="432"/>
      <c r="R412" s="432"/>
      <c r="S412" s="432"/>
      <c r="T412" s="432"/>
      <c r="U412" s="432"/>
      <c r="V412" s="423"/>
      <c r="W412" s="748"/>
      <c r="X412" s="761"/>
      <c r="Y412" s="763"/>
      <c r="Z412" s="432"/>
      <c r="AA412" s="432"/>
      <c r="AB412" s="587"/>
    </row>
    <row r="413" spans="1:28" ht="15.75" customHeight="1">
      <c r="A413" s="759"/>
      <c r="B413" s="767"/>
      <c r="C413" s="774"/>
      <c r="D413" s="767"/>
      <c r="E413" s="781"/>
      <c r="F413" s="782"/>
      <c r="G413" s="432">
        <v>2023</v>
      </c>
      <c r="H413" s="432"/>
      <c r="I413" s="432"/>
      <c r="J413" s="432"/>
      <c r="K413" s="432"/>
      <c r="L413" s="432"/>
      <c r="M413" s="432"/>
      <c r="N413" s="432"/>
      <c r="O413" s="432"/>
      <c r="P413" s="432"/>
      <c r="Q413" s="432"/>
      <c r="R413" s="432"/>
      <c r="S413" s="432"/>
      <c r="T413" s="432"/>
      <c r="U413" s="432"/>
      <c r="V413" s="423"/>
      <c r="W413" s="748"/>
      <c r="X413" s="761"/>
      <c r="Y413" s="763"/>
      <c r="Z413" s="432"/>
      <c r="AA413" s="432"/>
      <c r="AB413" s="587"/>
    </row>
    <row r="414" spans="1:28" ht="15.75" customHeight="1">
      <c r="A414" s="759"/>
      <c r="B414" s="767"/>
      <c r="C414" s="774"/>
      <c r="D414" s="767"/>
      <c r="E414" s="781"/>
      <c r="F414" s="782" t="s">
        <v>388</v>
      </c>
      <c r="G414" s="432">
        <v>2015</v>
      </c>
      <c r="H414" s="432"/>
      <c r="I414" s="432"/>
      <c r="J414" s="432"/>
      <c r="K414" s="432"/>
      <c r="L414" s="432"/>
      <c r="M414" s="432"/>
      <c r="N414" s="432"/>
      <c r="O414" s="432"/>
      <c r="P414" s="432"/>
      <c r="Q414" s="432"/>
      <c r="R414" s="432"/>
      <c r="S414" s="432"/>
      <c r="T414" s="432"/>
      <c r="U414" s="432"/>
      <c r="V414" s="423"/>
      <c r="W414" s="748"/>
      <c r="X414" s="761"/>
      <c r="Y414" s="763"/>
      <c r="Z414" s="432"/>
      <c r="AA414" s="432"/>
      <c r="AB414" s="587"/>
    </row>
    <row r="415" spans="1:28" ht="15.75" customHeight="1">
      <c r="A415" s="759"/>
      <c r="B415" s="767"/>
      <c r="C415" s="774"/>
      <c r="D415" s="767"/>
      <c r="E415" s="781"/>
      <c r="F415" s="782"/>
      <c r="G415" s="432">
        <v>2016</v>
      </c>
      <c r="H415" s="432"/>
      <c r="I415" s="432"/>
      <c r="J415" s="432"/>
      <c r="K415" s="432"/>
      <c r="L415" s="432"/>
      <c r="M415" s="432"/>
      <c r="N415" s="432"/>
      <c r="O415" s="432"/>
      <c r="P415" s="432"/>
      <c r="Q415" s="432"/>
      <c r="R415" s="432"/>
      <c r="S415" s="432"/>
      <c r="T415" s="432"/>
      <c r="U415" s="432"/>
      <c r="V415" s="423"/>
      <c r="W415" s="748"/>
      <c r="X415" s="761"/>
      <c r="Y415" s="763"/>
      <c r="Z415" s="432"/>
      <c r="AA415" s="432"/>
      <c r="AB415" s="587"/>
    </row>
    <row r="416" spans="1:28" ht="15.75" customHeight="1">
      <c r="A416" s="759"/>
      <c r="B416" s="767"/>
      <c r="C416" s="774"/>
      <c r="D416" s="767"/>
      <c r="E416" s="781"/>
      <c r="F416" s="782"/>
      <c r="G416" s="432">
        <v>2023</v>
      </c>
      <c r="H416" s="432"/>
      <c r="I416" s="432"/>
      <c r="J416" s="432"/>
      <c r="K416" s="432"/>
      <c r="L416" s="432"/>
      <c r="M416" s="432"/>
      <c r="N416" s="432"/>
      <c r="O416" s="432"/>
      <c r="P416" s="432"/>
      <c r="Q416" s="432"/>
      <c r="R416" s="432"/>
      <c r="S416" s="432"/>
      <c r="T416" s="432"/>
      <c r="U416" s="432"/>
      <c r="V416" s="423"/>
      <c r="W416" s="748"/>
      <c r="X416" s="761"/>
      <c r="Y416" s="763"/>
      <c r="Z416" s="432"/>
      <c r="AA416" s="432"/>
      <c r="AB416" s="587"/>
    </row>
    <row r="417" spans="1:28" ht="15.75" customHeight="1">
      <c r="A417" s="759"/>
      <c r="B417" s="767">
        <v>3</v>
      </c>
      <c r="C417" s="774" t="s">
        <v>535</v>
      </c>
      <c r="D417" s="767" t="s">
        <v>743</v>
      </c>
      <c r="E417" s="781" t="s">
        <v>385</v>
      </c>
      <c r="F417" s="782" t="s">
        <v>389</v>
      </c>
      <c r="G417" s="432">
        <v>2015</v>
      </c>
      <c r="H417" s="432"/>
      <c r="I417" s="432"/>
      <c r="J417" s="432"/>
      <c r="K417" s="432"/>
      <c r="L417" s="432"/>
      <c r="M417" s="432"/>
      <c r="N417" s="432"/>
      <c r="O417" s="432"/>
      <c r="P417" s="432"/>
      <c r="Q417" s="432"/>
      <c r="R417" s="432"/>
      <c r="S417" s="432"/>
      <c r="T417" s="432"/>
      <c r="U417" s="432"/>
      <c r="V417" s="423"/>
      <c r="W417" s="748" t="s">
        <v>384</v>
      </c>
      <c r="X417" s="761" t="s">
        <v>384</v>
      </c>
      <c r="Y417" s="763" t="s">
        <v>517</v>
      </c>
      <c r="Z417" s="432"/>
      <c r="AA417" s="432"/>
      <c r="AB417" s="587"/>
    </row>
    <row r="418" spans="1:28" ht="15.75" customHeight="1">
      <c r="A418" s="759"/>
      <c r="B418" s="767"/>
      <c r="C418" s="774"/>
      <c r="D418" s="767"/>
      <c r="E418" s="781"/>
      <c r="F418" s="782"/>
      <c r="G418" s="432">
        <v>2016</v>
      </c>
      <c r="H418" s="432"/>
      <c r="I418" s="432"/>
      <c r="J418" s="432"/>
      <c r="K418" s="432"/>
      <c r="L418" s="432"/>
      <c r="M418" s="432"/>
      <c r="N418" s="432"/>
      <c r="O418" s="432"/>
      <c r="P418" s="432"/>
      <c r="Q418" s="432"/>
      <c r="R418" s="432"/>
      <c r="S418" s="432"/>
      <c r="T418" s="432"/>
      <c r="U418" s="432"/>
      <c r="V418" s="423"/>
      <c r="W418" s="748"/>
      <c r="X418" s="761"/>
      <c r="Y418" s="763"/>
      <c r="Z418" s="432"/>
      <c r="AA418" s="432"/>
      <c r="AB418" s="587"/>
    </row>
    <row r="419" spans="1:28" ht="15.75" customHeight="1">
      <c r="A419" s="759"/>
      <c r="B419" s="767"/>
      <c r="C419" s="774"/>
      <c r="D419" s="767"/>
      <c r="E419" s="781"/>
      <c r="F419" s="782"/>
      <c r="G419" s="432">
        <v>2023</v>
      </c>
      <c r="H419" s="432"/>
      <c r="I419" s="432"/>
      <c r="J419" s="432"/>
      <c r="K419" s="432"/>
      <c r="L419" s="432"/>
      <c r="M419" s="432"/>
      <c r="N419" s="432"/>
      <c r="O419" s="432"/>
      <c r="P419" s="432"/>
      <c r="Q419" s="432"/>
      <c r="R419" s="432"/>
      <c r="S419" s="432"/>
      <c r="T419" s="432"/>
      <c r="U419" s="432"/>
      <c r="V419" s="423"/>
      <c r="W419" s="748"/>
      <c r="X419" s="761"/>
      <c r="Y419" s="763"/>
      <c r="Z419" s="432"/>
      <c r="AA419" s="432"/>
      <c r="AB419" s="587"/>
    </row>
    <row r="420" spans="1:28" ht="15.75" customHeight="1">
      <c r="A420" s="759"/>
      <c r="B420" s="767"/>
      <c r="C420" s="774"/>
      <c r="D420" s="767"/>
      <c r="E420" s="781"/>
      <c r="F420" s="782" t="s">
        <v>388</v>
      </c>
      <c r="G420" s="432">
        <v>2015</v>
      </c>
      <c r="H420" s="432"/>
      <c r="I420" s="432"/>
      <c r="J420" s="432"/>
      <c r="K420" s="432"/>
      <c r="L420" s="432"/>
      <c r="M420" s="432"/>
      <c r="N420" s="432"/>
      <c r="O420" s="432"/>
      <c r="P420" s="432"/>
      <c r="Q420" s="432"/>
      <c r="R420" s="432"/>
      <c r="S420" s="432"/>
      <c r="T420" s="432"/>
      <c r="U420" s="432"/>
      <c r="V420" s="423"/>
      <c r="W420" s="748"/>
      <c r="X420" s="761"/>
      <c r="Y420" s="763"/>
      <c r="Z420" s="432"/>
      <c r="AA420" s="432"/>
      <c r="AB420" s="587"/>
    </row>
    <row r="421" spans="1:28" ht="15.75" customHeight="1">
      <c r="A421" s="759"/>
      <c r="B421" s="767"/>
      <c r="C421" s="774"/>
      <c r="D421" s="767"/>
      <c r="E421" s="781"/>
      <c r="F421" s="782"/>
      <c r="G421" s="432">
        <v>2016</v>
      </c>
      <c r="H421" s="432"/>
      <c r="I421" s="432"/>
      <c r="J421" s="432"/>
      <c r="K421" s="432"/>
      <c r="L421" s="432"/>
      <c r="M421" s="432"/>
      <c r="N421" s="432"/>
      <c r="O421" s="432"/>
      <c r="P421" s="432"/>
      <c r="Q421" s="432"/>
      <c r="R421" s="432"/>
      <c r="S421" s="432"/>
      <c r="T421" s="432"/>
      <c r="U421" s="432"/>
      <c r="V421" s="423"/>
      <c r="W421" s="748"/>
      <c r="X421" s="761"/>
      <c r="Y421" s="763"/>
      <c r="Z421" s="432"/>
      <c r="AA421" s="432"/>
      <c r="AB421" s="587"/>
    </row>
    <row r="422" spans="1:28" ht="15.75" customHeight="1">
      <c r="A422" s="759"/>
      <c r="B422" s="767"/>
      <c r="C422" s="774"/>
      <c r="D422" s="767"/>
      <c r="E422" s="781"/>
      <c r="F422" s="782"/>
      <c r="G422" s="432">
        <v>2023</v>
      </c>
      <c r="H422" s="432"/>
      <c r="I422" s="432"/>
      <c r="J422" s="432"/>
      <c r="K422" s="432"/>
      <c r="L422" s="432"/>
      <c r="M422" s="432"/>
      <c r="N422" s="432"/>
      <c r="O422" s="432"/>
      <c r="P422" s="432"/>
      <c r="Q422" s="432"/>
      <c r="R422" s="432"/>
      <c r="S422" s="432"/>
      <c r="T422" s="432"/>
      <c r="U422" s="432"/>
      <c r="V422" s="423"/>
      <c r="W422" s="748"/>
      <c r="X422" s="761"/>
      <c r="Y422" s="763"/>
      <c r="Z422" s="432"/>
      <c r="AA422" s="432"/>
      <c r="AB422" s="587"/>
    </row>
    <row r="423" spans="1:28" ht="15.75" customHeight="1">
      <c r="A423" s="759"/>
      <c r="B423" s="751">
        <v>4</v>
      </c>
      <c r="C423" s="752" t="s">
        <v>465</v>
      </c>
      <c r="D423" s="751" t="s">
        <v>744</v>
      </c>
      <c r="E423" s="753" t="s">
        <v>385</v>
      </c>
      <c r="F423" s="750" t="s">
        <v>389</v>
      </c>
      <c r="G423" s="166">
        <v>2015</v>
      </c>
      <c r="H423" s="166"/>
      <c r="I423" s="166"/>
      <c r="J423" s="166"/>
      <c r="K423" s="166"/>
      <c r="L423" s="166"/>
      <c r="M423" s="166"/>
      <c r="N423" s="166"/>
      <c r="O423" s="166"/>
      <c r="P423" s="166"/>
      <c r="Q423" s="166"/>
      <c r="R423" s="166"/>
      <c r="S423" s="166"/>
      <c r="T423" s="166"/>
      <c r="U423" s="166"/>
      <c r="V423" s="422"/>
      <c r="W423" s="761" t="s">
        <v>384</v>
      </c>
      <c r="X423" s="761" t="s">
        <v>384</v>
      </c>
      <c r="Y423" s="763">
        <v>20000</v>
      </c>
      <c r="Z423" s="166"/>
      <c r="AA423" s="166"/>
      <c r="AB423" s="584"/>
    </row>
    <row r="424" spans="1:28" ht="15.75" customHeight="1">
      <c r="A424" s="759"/>
      <c r="B424" s="751"/>
      <c r="C424" s="752"/>
      <c r="D424" s="751"/>
      <c r="E424" s="753"/>
      <c r="F424" s="750"/>
      <c r="G424" s="166">
        <v>2016</v>
      </c>
      <c r="H424" s="166"/>
      <c r="I424" s="166"/>
      <c r="J424" s="166"/>
      <c r="K424" s="166"/>
      <c r="L424" s="166"/>
      <c r="M424" s="166"/>
      <c r="N424" s="166"/>
      <c r="O424" s="166"/>
      <c r="P424" s="166"/>
      <c r="Q424" s="166"/>
      <c r="R424" s="166"/>
      <c r="S424" s="166"/>
      <c r="T424" s="166"/>
      <c r="U424" s="166"/>
      <c r="V424" s="422"/>
      <c r="W424" s="761"/>
      <c r="X424" s="761"/>
      <c r="Y424" s="763"/>
      <c r="Z424" s="166"/>
      <c r="AA424" s="166"/>
      <c r="AB424" s="584"/>
    </row>
    <row r="425" spans="1:28" ht="15.75" customHeight="1">
      <c r="A425" s="759"/>
      <c r="B425" s="751"/>
      <c r="C425" s="752"/>
      <c r="D425" s="751"/>
      <c r="E425" s="753"/>
      <c r="F425" s="750"/>
      <c r="G425" s="166">
        <v>2023</v>
      </c>
      <c r="H425" s="166"/>
      <c r="I425" s="166"/>
      <c r="J425" s="166"/>
      <c r="K425" s="166"/>
      <c r="L425" s="166"/>
      <c r="M425" s="166"/>
      <c r="N425" s="166"/>
      <c r="O425" s="166"/>
      <c r="P425" s="166"/>
      <c r="Q425" s="166"/>
      <c r="R425" s="166"/>
      <c r="S425" s="166"/>
      <c r="T425" s="166"/>
      <c r="U425" s="166"/>
      <c r="V425" s="422"/>
      <c r="W425" s="761"/>
      <c r="X425" s="761"/>
      <c r="Y425" s="763"/>
      <c r="Z425" s="166"/>
      <c r="AA425" s="166"/>
      <c r="AB425" s="584"/>
    </row>
    <row r="426" spans="1:28" ht="15.75" customHeight="1">
      <c r="A426" s="759"/>
      <c r="B426" s="751"/>
      <c r="C426" s="752"/>
      <c r="D426" s="751"/>
      <c r="E426" s="753"/>
      <c r="F426" s="750" t="s">
        <v>388</v>
      </c>
      <c r="G426" s="166">
        <v>2015</v>
      </c>
      <c r="H426" s="166"/>
      <c r="I426" s="166"/>
      <c r="J426" s="166"/>
      <c r="K426" s="166"/>
      <c r="L426" s="166"/>
      <c r="M426" s="166"/>
      <c r="N426" s="166"/>
      <c r="O426" s="166"/>
      <c r="P426" s="166"/>
      <c r="Q426" s="166"/>
      <c r="R426" s="166"/>
      <c r="S426" s="166"/>
      <c r="T426" s="166"/>
      <c r="U426" s="166"/>
      <c r="V426" s="422"/>
      <c r="W426" s="761"/>
      <c r="X426" s="761"/>
      <c r="Y426" s="763"/>
      <c r="Z426" s="166"/>
      <c r="AA426" s="166"/>
      <c r="AB426" s="584"/>
    </row>
    <row r="427" spans="1:28" ht="15.75" customHeight="1">
      <c r="A427" s="759"/>
      <c r="B427" s="751"/>
      <c r="C427" s="752"/>
      <c r="D427" s="751"/>
      <c r="E427" s="753"/>
      <c r="F427" s="750"/>
      <c r="G427" s="166">
        <v>2016</v>
      </c>
      <c r="H427" s="166"/>
      <c r="I427" s="166"/>
      <c r="J427" s="166"/>
      <c r="K427" s="166"/>
      <c r="L427" s="166"/>
      <c r="M427" s="166"/>
      <c r="N427" s="166"/>
      <c r="O427" s="166"/>
      <c r="P427" s="166"/>
      <c r="Q427" s="166"/>
      <c r="R427" s="166"/>
      <c r="S427" s="166"/>
      <c r="T427" s="166"/>
      <c r="U427" s="166"/>
      <c r="V427" s="422"/>
      <c r="W427" s="761"/>
      <c r="X427" s="761"/>
      <c r="Y427" s="763"/>
      <c r="Z427" s="166"/>
      <c r="AA427" s="166"/>
      <c r="AB427" s="584"/>
    </row>
    <row r="428" spans="1:28" ht="15.75" customHeight="1">
      <c r="A428" s="759"/>
      <c r="B428" s="751"/>
      <c r="C428" s="752"/>
      <c r="D428" s="751"/>
      <c r="E428" s="753"/>
      <c r="F428" s="750"/>
      <c r="G428" s="166">
        <v>2023</v>
      </c>
      <c r="H428" s="166"/>
      <c r="I428" s="166"/>
      <c r="J428" s="166"/>
      <c r="K428" s="166"/>
      <c r="L428" s="166"/>
      <c r="M428" s="166"/>
      <c r="N428" s="166"/>
      <c r="O428" s="166"/>
      <c r="P428" s="166"/>
      <c r="Q428" s="166"/>
      <c r="R428" s="166"/>
      <c r="S428" s="166"/>
      <c r="T428" s="166"/>
      <c r="U428" s="166"/>
      <c r="V428" s="422"/>
      <c r="W428" s="761"/>
      <c r="X428" s="761"/>
      <c r="Y428" s="763"/>
      <c r="Z428" s="166"/>
      <c r="AA428" s="166"/>
      <c r="AB428" s="584"/>
    </row>
    <row r="429" spans="1:28" ht="15.75" customHeight="1">
      <c r="A429" s="759"/>
      <c r="B429" s="775">
        <v>5</v>
      </c>
      <c r="C429" s="766" t="s">
        <v>476</v>
      </c>
      <c r="D429" s="775" t="s">
        <v>390</v>
      </c>
      <c r="E429" s="777" t="s">
        <v>385</v>
      </c>
      <c r="F429" s="778" t="s">
        <v>389</v>
      </c>
      <c r="G429" s="435">
        <v>2015</v>
      </c>
      <c r="H429" s="435"/>
      <c r="I429" s="435"/>
      <c r="J429" s="435"/>
      <c r="K429" s="435"/>
      <c r="L429" s="435"/>
      <c r="M429" s="435"/>
      <c r="N429" s="435"/>
      <c r="O429" s="435"/>
      <c r="P429" s="435"/>
      <c r="Q429" s="435"/>
      <c r="R429" s="435"/>
      <c r="S429" s="435"/>
      <c r="T429" s="435"/>
      <c r="U429" s="435"/>
      <c r="V429" s="424"/>
      <c r="W429" s="779" t="s">
        <v>384</v>
      </c>
      <c r="X429" s="779" t="s">
        <v>384</v>
      </c>
      <c r="Y429" s="780">
        <v>670</v>
      </c>
      <c r="Z429" s="435"/>
      <c r="AA429" s="435"/>
      <c r="AB429" s="586"/>
    </row>
    <row r="430" spans="1:28" ht="15.75" customHeight="1">
      <c r="A430" s="759"/>
      <c r="B430" s="775"/>
      <c r="C430" s="766"/>
      <c r="D430" s="775"/>
      <c r="E430" s="777"/>
      <c r="F430" s="778"/>
      <c r="G430" s="435">
        <v>2016</v>
      </c>
      <c r="H430" s="435"/>
      <c r="I430" s="435"/>
      <c r="J430" s="435"/>
      <c r="K430" s="435"/>
      <c r="L430" s="435"/>
      <c r="M430" s="435"/>
      <c r="N430" s="435"/>
      <c r="O430" s="435"/>
      <c r="P430" s="435"/>
      <c r="Q430" s="435"/>
      <c r="R430" s="435"/>
      <c r="S430" s="435"/>
      <c r="T430" s="435"/>
      <c r="U430" s="435"/>
      <c r="V430" s="424"/>
      <c r="W430" s="779"/>
      <c r="X430" s="779"/>
      <c r="Y430" s="780"/>
      <c r="Z430" s="435"/>
      <c r="AA430" s="435"/>
      <c r="AB430" s="586"/>
    </row>
    <row r="431" spans="1:28" ht="15.75" customHeight="1">
      <c r="A431" s="759"/>
      <c r="B431" s="775"/>
      <c r="C431" s="766"/>
      <c r="D431" s="775"/>
      <c r="E431" s="777"/>
      <c r="F431" s="778"/>
      <c r="G431" s="435">
        <v>2023</v>
      </c>
      <c r="H431" s="435"/>
      <c r="I431" s="435"/>
      <c r="J431" s="435"/>
      <c r="K431" s="435"/>
      <c r="L431" s="435"/>
      <c r="M431" s="435"/>
      <c r="N431" s="435"/>
      <c r="O431" s="435"/>
      <c r="P431" s="435"/>
      <c r="Q431" s="435"/>
      <c r="R431" s="435"/>
      <c r="S431" s="435"/>
      <c r="T431" s="435"/>
      <c r="U431" s="435"/>
      <c r="V431" s="424"/>
      <c r="W431" s="779"/>
      <c r="X431" s="779"/>
      <c r="Y431" s="780"/>
      <c r="Z431" s="435"/>
      <c r="AA431" s="435"/>
      <c r="AB431" s="586"/>
    </row>
    <row r="432" spans="1:28" ht="15.75" customHeight="1">
      <c r="A432" s="759"/>
      <c r="B432" s="775"/>
      <c r="C432" s="766"/>
      <c r="D432" s="775"/>
      <c r="E432" s="777"/>
      <c r="F432" s="778" t="s">
        <v>388</v>
      </c>
      <c r="G432" s="435">
        <v>2015</v>
      </c>
      <c r="H432" s="435"/>
      <c r="I432" s="435"/>
      <c r="J432" s="435"/>
      <c r="K432" s="435"/>
      <c r="L432" s="435"/>
      <c r="M432" s="435"/>
      <c r="N432" s="435"/>
      <c r="O432" s="435"/>
      <c r="P432" s="435"/>
      <c r="Q432" s="435"/>
      <c r="R432" s="435"/>
      <c r="S432" s="435"/>
      <c r="T432" s="435"/>
      <c r="U432" s="435"/>
      <c r="V432" s="424"/>
      <c r="W432" s="779"/>
      <c r="X432" s="779"/>
      <c r="Y432" s="780"/>
      <c r="Z432" s="435"/>
      <c r="AA432" s="435"/>
      <c r="AB432" s="586"/>
    </row>
    <row r="433" spans="1:28" ht="15.75" customHeight="1">
      <c r="A433" s="759"/>
      <c r="B433" s="775"/>
      <c r="C433" s="766"/>
      <c r="D433" s="775"/>
      <c r="E433" s="777"/>
      <c r="F433" s="778"/>
      <c r="G433" s="435">
        <v>2016</v>
      </c>
      <c r="H433" s="435"/>
      <c r="I433" s="435"/>
      <c r="J433" s="435"/>
      <c r="K433" s="435"/>
      <c r="L433" s="435"/>
      <c r="M433" s="435"/>
      <c r="N433" s="435"/>
      <c r="O433" s="435"/>
      <c r="P433" s="435"/>
      <c r="Q433" s="435"/>
      <c r="R433" s="435"/>
      <c r="S433" s="435"/>
      <c r="T433" s="435"/>
      <c r="U433" s="435"/>
      <c r="V433" s="424"/>
      <c r="W433" s="779"/>
      <c r="X433" s="779"/>
      <c r="Y433" s="780"/>
      <c r="Z433" s="435"/>
      <c r="AA433" s="435"/>
      <c r="AB433" s="586"/>
    </row>
    <row r="434" spans="1:28" ht="15.75" customHeight="1">
      <c r="A434" s="759"/>
      <c r="B434" s="775"/>
      <c r="C434" s="766"/>
      <c r="D434" s="775"/>
      <c r="E434" s="777"/>
      <c r="F434" s="778"/>
      <c r="G434" s="435">
        <v>2023</v>
      </c>
      <c r="H434" s="435"/>
      <c r="I434" s="435"/>
      <c r="J434" s="435"/>
      <c r="K434" s="435"/>
      <c r="L434" s="435"/>
      <c r="M434" s="435"/>
      <c r="N434" s="435"/>
      <c r="O434" s="435"/>
      <c r="P434" s="435"/>
      <c r="Q434" s="435"/>
      <c r="R434" s="435"/>
      <c r="S434" s="435"/>
      <c r="T434" s="435"/>
      <c r="U434" s="435"/>
      <c r="V434" s="424"/>
      <c r="W434" s="779"/>
      <c r="X434" s="779"/>
      <c r="Y434" s="780"/>
      <c r="Z434" s="435"/>
      <c r="AA434" s="435"/>
      <c r="AB434" s="586"/>
    </row>
    <row r="435" spans="1:28" ht="15.75" customHeight="1">
      <c r="A435" s="759"/>
      <c r="B435" s="767">
        <v>6</v>
      </c>
      <c r="C435" s="774" t="s">
        <v>536</v>
      </c>
      <c r="D435" s="767" t="s">
        <v>390</v>
      </c>
      <c r="E435" s="781" t="s">
        <v>385</v>
      </c>
      <c r="F435" s="782" t="s">
        <v>389</v>
      </c>
      <c r="G435" s="432">
        <v>2015</v>
      </c>
      <c r="H435" s="432"/>
      <c r="I435" s="432"/>
      <c r="J435" s="432"/>
      <c r="K435" s="432"/>
      <c r="L435" s="432"/>
      <c r="M435" s="432"/>
      <c r="N435" s="432"/>
      <c r="O435" s="432"/>
      <c r="P435" s="432"/>
      <c r="Q435" s="432"/>
      <c r="R435" s="432"/>
      <c r="S435" s="432"/>
      <c r="T435" s="432"/>
      <c r="U435" s="432"/>
      <c r="V435" s="423"/>
      <c r="W435" s="748" t="s">
        <v>384</v>
      </c>
      <c r="X435" s="748" t="s">
        <v>384</v>
      </c>
      <c r="Y435" s="763">
        <v>670</v>
      </c>
      <c r="Z435" s="432"/>
      <c r="AA435" s="432"/>
      <c r="AB435" s="587"/>
    </row>
    <row r="436" spans="1:28" ht="15.75" customHeight="1">
      <c r="A436" s="759"/>
      <c r="B436" s="767"/>
      <c r="C436" s="774"/>
      <c r="D436" s="767"/>
      <c r="E436" s="781"/>
      <c r="F436" s="782"/>
      <c r="G436" s="432">
        <v>2016</v>
      </c>
      <c r="H436" s="432"/>
      <c r="I436" s="432"/>
      <c r="J436" s="432"/>
      <c r="K436" s="432"/>
      <c r="L436" s="432"/>
      <c r="M436" s="432"/>
      <c r="N436" s="432"/>
      <c r="O436" s="432"/>
      <c r="P436" s="432"/>
      <c r="Q436" s="432"/>
      <c r="R436" s="432"/>
      <c r="S436" s="432"/>
      <c r="T436" s="432"/>
      <c r="U436" s="432"/>
      <c r="V436" s="423"/>
      <c r="W436" s="748"/>
      <c r="X436" s="748"/>
      <c r="Y436" s="763"/>
      <c r="Z436" s="432"/>
      <c r="AA436" s="432"/>
      <c r="AB436" s="587"/>
    </row>
    <row r="437" spans="1:28" ht="15.75" customHeight="1">
      <c r="A437" s="759"/>
      <c r="B437" s="767"/>
      <c r="C437" s="774"/>
      <c r="D437" s="767"/>
      <c r="E437" s="781"/>
      <c r="F437" s="782"/>
      <c r="G437" s="432">
        <v>2023</v>
      </c>
      <c r="H437" s="432"/>
      <c r="I437" s="432"/>
      <c r="J437" s="432"/>
      <c r="K437" s="432"/>
      <c r="L437" s="432"/>
      <c r="M437" s="432"/>
      <c r="N437" s="432"/>
      <c r="O437" s="432"/>
      <c r="P437" s="432"/>
      <c r="Q437" s="432"/>
      <c r="R437" s="432"/>
      <c r="S437" s="432"/>
      <c r="T437" s="432"/>
      <c r="U437" s="432"/>
      <c r="V437" s="423"/>
      <c r="W437" s="748"/>
      <c r="X437" s="748"/>
      <c r="Y437" s="763"/>
      <c r="Z437" s="432"/>
      <c r="AA437" s="432"/>
      <c r="AB437" s="587"/>
    </row>
    <row r="438" spans="1:28" ht="15.75" customHeight="1">
      <c r="A438" s="759"/>
      <c r="B438" s="767"/>
      <c r="C438" s="774"/>
      <c r="D438" s="767"/>
      <c r="E438" s="781"/>
      <c r="F438" s="782" t="s">
        <v>388</v>
      </c>
      <c r="G438" s="432">
        <v>2015</v>
      </c>
      <c r="H438" s="432"/>
      <c r="I438" s="432"/>
      <c r="J438" s="432"/>
      <c r="K438" s="432"/>
      <c r="L438" s="432"/>
      <c r="M438" s="432"/>
      <c r="N438" s="432"/>
      <c r="O438" s="432"/>
      <c r="P438" s="432"/>
      <c r="Q438" s="432"/>
      <c r="R438" s="432"/>
      <c r="S438" s="432"/>
      <c r="T438" s="432"/>
      <c r="U438" s="432"/>
      <c r="V438" s="423"/>
      <c r="W438" s="748"/>
      <c r="X438" s="748"/>
      <c r="Y438" s="763"/>
      <c r="Z438" s="432"/>
      <c r="AA438" s="432"/>
      <c r="AB438" s="587"/>
    </row>
    <row r="439" spans="1:28" ht="15.75" customHeight="1">
      <c r="A439" s="759"/>
      <c r="B439" s="767"/>
      <c r="C439" s="774"/>
      <c r="D439" s="767"/>
      <c r="E439" s="781"/>
      <c r="F439" s="782"/>
      <c r="G439" s="432">
        <v>2016</v>
      </c>
      <c r="H439" s="432"/>
      <c r="I439" s="432"/>
      <c r="J439" s="432"/>
      <c r="K439" s="432"/>
      <c r="L439" s="432"/>
      <c r="M439" s="432"/>
      <c r="N439" s="432"/>
      <c r="O439" s="432"/>
      <c r="P439" s="432"/>
      <c r="Q439" s="432"/>
      <c r="R439" s="432"/>
      <c r="S439" s="432"/>
      <c r="T439" s="432"/>
      <c r="U439" s="432"/>
      <c r="V439" s="423"/>
      <c r="W439" s="748"/>
      <c r="X439" s="748"/>
      <c r="Y439" s="763"/>
      <c r="Z439" s="432"/>
      <c r="AA439" s="432"/>
      <c r="AB439" s="587"/>
    </row>
    <row r="440" spans="1:28" ht="15.75" customHeight="1">
      <c r="A440" s="759"/>
      <c r="B440" s="767"/>
      <c r="C440" s="774"/>
      <c r="D440" s="767"/>
      <c r="E440" s="781"/>
      <c r="F440" s="782"/>
      <c r="G440" s="432">
        <v>2023</v>
      </c>
      <c r="H440" s="432"/>
      <c r="I440" s="432"/>
      <c r="J440" s="432"/>
      <c r="K440" s="432"/>
      <c r="L440" s="432"/>
      <c r="M440" s="432"/>
      <c r="N440" s="432"/>
      <c r="O440" s="432"/>
      <c r="P440" s="432"/>
      <c r="Q440" s="432"/>
      <c r="R440" s="432"/>
      <c r="S440" s="432"/>
      <c r="T440" s="432"/>
      <c r="U440" s="432"/>
      <c r="V440" s="423"/>
      <c r="W440" s="748"/>
      <c r="X440" s="748"/>
      <c r="Y440" s="763"/>
      <c r="Z440" s="432"/>
      <c r="AA440" s="432"/>
      <c r="AB440" s="587"/>
    </row>
    <row r="441" spans="1:28" ht="15.75" customHeight="1">
      <c r="A441" s="759"/>
      <c r="B441" s="767">
        <v>7</v>
      </c>
      <c r="C441" s="774" t="s">
        <v>537</v>
      </c>
      <c r="D441" s="767" t="s">
        <v>390</v>
      </c>
      <c r="E441" s="781" t="s">
        <v>385</v>
      </c>
      <c r="F441" s="782" t="s">
        <v>389</v>
      </c>
      <c r="G441" s="432">
        <v>2015</v>
      </c>
      <c r="H441" s="432"/>
      <c r="I441" s="432"/>
      <c r="J441" s="432"/>
      <c r="K441" s="432"/>
      <c r="L441" s="432"/>
      <c r="M441" s="432"/>
      <c r="N441" s="432"/>
      <c r="O441" s="432"/>
      <c r="P441" s="432"/>
      <c r="Q441" s="432"/>
      <c r="R441" s="432"/>
      <c r="S441" s="432"/>
      <c r="T441" s="432"/>
      <c r="U441" s="432"/>
      <c r="V441" s="423"/>
      <c r="W441" s="748" t="s">
        <v>384</v>
      </c>
      <c r="X441" s="748" t="s">
        <v>384</v>
      </c>
      <c r="Y441" s="763" t="s">
        <v>517</v>
      </c>
      <c r="Z441" s="432"/>
      <c r="AA441" s="432"/>
      <c r="AB441" s="587"/>
    </row>
    <row r="442" spans="1:28" ht="15.75" customHeight="1">
      <c r="A442" s="759"/>
      <c r="B442" s="767"/>
      <c r="C442" s="774"/>
      <c r="D442" s="767"/>
      <c r="E442" s="781"/>
      <c r="F442" s="782"/>
      <c r="G442" s="432">
        <v>2016</v>
      </c>
      <c r="H442" s="432"/>
      <c r="I442" s="432"/>
      <c r="J442" s="432"/>
      <c r="K442" s="432"/>
      <c r="L442" s="432"/>
      <c r="M442" s="432"/>
      <c r="N442" s="432"/>
      <c r="O442" s="432"/>
      <c r="P442" s="432"/>
      <c r="Q442" s="432"/>
      <c r="R442" s="432"/>
      <c r="S442" s="432"/>
      <c r="T442" s="432"/>
      <c r="U442" s="432"/>
      <c r="V442" s="423"/>
      <c r="W442" s="748"/>
      <c r="X442" s="748"/>
      <c r="Y442" s="763"/>
      <c r="Z442" s="432"/>
      <c r="AA442" s="432"/>
      <c r="AB442" s="587"/>
    </row>
    <row r="443" spans="1:28" ht="15.75" customHeight="1">
      <c r="A443" s="759"/>
      <c r="B443" s="767"/>
      <c r="C443" s="774"/>
      <c r="D443" s="767"/>
      <c r="E443" s="781"/>
      <c r="F443" s="782"/>
      <c r="G443" s="432">
        <v>2023</v>
      </c>
      <c r="H443" s="432"/>
      <c r="I443" s="432"/>
      <c r="J443" s="432"/>
      <c r="K443" s="432"/>
      <c r="L443" s="432"/>
      <c r="M443" s="432"/>
      <c r="N443" s="432"/>
      <c r="O443" s="432"/>
      <c r="P443" s="432"/>
      <c r="Q443" s="432"/>
      <c r="R443" s="432"/>
      <c r="S443" s="432"/>
      <c r="T443" s="432"/>
      <c r="U443" s="432"/>
      <c r="V443" s="423"/>
      <c r="W443" s="748"/>
      <c r="X443" s="748"/>
      <c r="Y443" s="763"/>
      <c r="Z443" s="432"/>
      <c r="AA443" s="432"/>
      <c r="AB443" s="587"/>
    </row>
    <row r="444" spans="1:28" ht="15.75" customHeight="1">
      <c r="A444" s="759"/>
      <c r="B444" s="767"/>
      <c r="C444" s="774"/>
      <c r="D444" s="767"/>
      <c r="E444" s="781"/>
      <c r="F444" s="782" t="s">
        <v>388</v>
      </c>
      <c r="G444" s="432">
        <v>2015</v>
      </c>
      <c r="H444" s="432"/>
      <c r="I444" s="432"/>
      <c r="J444" s="432"/>
      <c r="K444" s="432"/>
      <c r="L444" s="432"/>
      <c r="M444" s="432"/>
      <c r="N444" s="432"/>
      <c r="O444" s="432"/>
      <c r="P444" s="432"/>
      <c r="Q444" s="432"/>
      <c r="R444" s="432"/>
      <c r="S444" s="432"/>
      <c r="T444" s="432"/>
      <c r="U444" s="432"/>
      <c r="V444" s="423"/>
      <c r="W444" s="748"/>
      <c r="X444" s="748"/>
      <c r="Y444" s="763"/>
      <c r="Z444" s="432"/>
      <c r="AA444" s="432"/>
      <c r="AB444" s="587"/>
    </row>
    <row r="445" spans="1:28" ht="15.75" customHeight="1">
      <c r="A445" s="759"/>
      <c r="B445" s="767"/>
      <c r="C445" s="774"/>
      <c r="D445" s="767"/>
      <c r="E445" s="781"/>
      <c r="F445" s="782"/>
      <c r="G445" s="432">
        <v>2016</v>
      </c>
      <c r="H445" s="432"/>
      <c r="I445" s="432"/>
      <c r="J445" s="432"/>
      <c r="K445" s="432"/>
      <c r="L445" s="432"/>
      <c r="M445" s="432"/>
      <c r="N445" s="432"/>
      <c r="O445" s="432"/>
      <c r="P445" s="432"/>
      <c r="Q445" s="432"/>
      <c r="R445" s="432"/>
      <c r="S445" s="432"/>
      <c r="T445" s="432"/>
      <c r="U445" s="432"/>
      <c r="V445" s="423"/>
      <c r="W445" s="748"/>
      <c r="X445" s="748"/>
      <c r="Y445" s="763"/>
      <c r="Z445" s="432"/>
      <c r="AA445" s="432"/>
      <c r="AB445" s="587"/>
    </row>
    <row r="446" spans="1:28" ht="15.75" customHeight="1">
      <c r="A446" s="759"/>
      <c r="B446" s="767"/>
      <c r="C446" s="774"/>
      <c r="D446" s="767"/>
      <c r="E446" s="781"/>
      <c r="F446" s="782"/>
      <c r="G446" s="432">
        <v>2023</v>
      </c>
      <c r="H446" s="432"/>
      <c r="I446" s="432"/>
      <c r="J446" s="432"/>
      <c r="K446" s="432"/>
      <c r="L446" s="432"/>
      <c r="M446" s="432"/>
      <c r="N446" s="432"/>
      <c r="O446" s="432"/>
      <c r="P446" s="432"/>
      <c r="Q446" s="432"/>
      <c r="R446" s="432"/>
      <c r="S446" s="432"/>
      <c r="T446" s="432"/>
      <c r="U446" s="432"/>
      <c r="V446" s="423"/>
      <c r="W446" s="748"/>
      <c r="X446" s="748"/>
      <c r="Y446" s="763"/>
      <c r="Z446" s="432"/>
      <c r="AA446" s="432"/>
      <c r="AB446" s="587"/>
    </row>
    <row r="447" spans="1:28" ht="15.75" customHeight="1">
      <c r="A447" s="759"/>
      <c r="B447" s="775">
        <v>8</v>
      </c>
      <c r="C447" s="766" t="s">
        <v>475</v>
      </c>
      <c r="D447" s="775" t="s">
        <v>390</v>
      </c>
      <c r="E447" s="777" t="s">
        <v>385</v>
      </c>
      <c r="F447" s="778" t="s">
        <v>389</v>
      </c>
      <c r="G447" s="435">
        <v>2015</v>
      </c>
      <c r="H447" s="435"/>
      <c r="I447" s="435"/>
      <c r="J447" s="435"/>
      <c r="K447" s="435"/>
      <c r="L447" s="435"/>
      <c r="M447" s="435"/>
      <c r="N447" s="435"/>
      <c r="O447" s="435"/>
      <c r="P447" s="435"/>
      <c r="Q447" s="435"/>
      <c r="R447" s="435"/>
      <c r="S447" s="435"/>
      <c r="T447" s="435"/>
      <c r="U447" s="435"/>
      <c r="V447" s="424"/>
      <c r="W447" s="783" t="s">
        <v>384</v>
      </c>
      <c r="X447" s="783" t="s">
        <v>384</v>
      </c>
      <c r="Y447" s="780">
        <v>1330</v>
      </c>
      <c r="Z447" s="435"/>
      <c r="AA447" s="435"/>
      <c r="AB447" s="586"/>
    </row>
    <row r="448" spans="1:28" ht="15.75" customHeight="1">
      <c r="A448" s="759"/>
      <c r="B448" s="775"/>
      <c r="C448" s="766"/>
      <c r="D448" s="775"/>
      <c r="E448" s="777"/>
      <c r="F448" s="778"/>
      <c r="G448" s="435">
        <v>2016</v>
      </c>
      <c r="H448" s="435"/>
      <c r="I448" s="435"/>
      <c r="J448" s="435"/>
      <c r="K448" s="435"/>
      <c r="L448" s="435"/>
      <c r="M448" s="435"/>
      <c r="N448" s="435"/>
      <c r="O448" s="435"/>
      <c r="P448" s="435"/>
      <c r="Q448" s="435"/>
      <c r="R448" s="435"/>
      <c r="S448" s="435"/>
      <c r="T448" s="435"/>
      <c r="U448" s="435"/>
      <c r="V448" s="424"/>
      <c r="W448" s="783"/>
      <c r="X448" s="783"/>
      <c r="Y448" s="780"/>
      <c r="Z448" s="435"/>
      <c r="AA448" s="435"/>
      <c r="AB448" s="586"/>
    </row>
    <row r="449" spans="1:28" ht="15.75" customHeight="1">
      <c r="A449" s="759"/>
      <c r="B449" s="775"/>
      <c r="C449" s="766"/>
      <c r="D449" s="775"/>
      <c r="E449" s="777"/>
      <c r="F449" s="778"/>
      <c r="G449" s="435">
        <v>2023</v>
      </c>
      <c r="H449" s="435"/>
      <c r="I449" s="435"/>
      <c r="J449" s="435"/>
      <c r="K449" s="435"/>
      <c r="L449" s="435"/>
      <c r="M449" s="435"/>
      <c r="N449" s="435"/>
      <c r="O449" s="435"/>
      <c r="P449" s="435"/>
      <c r="Q449" s="435"/>
      <c r="R449" s="435"/>
      <c r="S449" s="435"/>
      <c r="T449" s="435"/>
      <c r="U449" s="435"/>
      <c r="V449" s="424"/>
      <c r="W449" s="783"/>
      <c r="X449" s="783"/>
      <c r="Y449" s="780"/>
      <c r="Z449" s="435"/>
      <c r="AA449" s="435"/>
      <c r="AB449" s="586"/>
    </row>
    <row r="450" spans="1:28" ht="15.75" customHeight="1">
      <c r="A450" s="759"/>
      <c r="B450" s="775"/>
      <c r="C450" s="766"/>
      <c r="D450" s="775"/>
      <c r="E450" s="777"/>
      <c r="F450" s="778" t="s">
        <v>388</v>
      </c>
      <c r="G450" s="435">
        <v>2015</v>
      </c>
      <c r="H450" s="435"/>
      <c r="I450" s="435"/>
      <c r="J450" s="435"/>
      <c r="K450" s="435"/>
      <c r="L450" s="435"/>
      <c r="M450" s="435"/>
      <c r="N450" s="435"/>
      <c r="O450" s="435"/>
      <c r="P450" s="435"/>
      <c r="Q450" s="435"/>
      <c r="R450" s="435"/>
      <c r="S450" s="435"/>
      <c r="T450" s="435"/>
      <c r="U450" s="435"/>
      <c r="V450" s="424"/>
      <c r="W450" s="783"/>
      <c r="X450" s="783"/>
      <c r="Y450" s="780"/>
      <c r="Z450" s="435"/>
      <c r="AA450" s="435"/>
      <c r="AB450" s="586"/>
    </row>
    <row r="451" spans="1:28" ht="15.75" customHeight="1">
      <c r="A451" s="759"/>
      <c r="B451" s="775"/>
      <c r="C451" s="766"/>
      <c r="D451" s="775"/>
      <c r="E451" s="777"/>
      <c r="F451" s="778"/>
      <c r="G451" s="435">
        <v>2016</v>
      </c>
      <c r="H451" s="435"/>
      <c r="I451" s="435"/>
      <c r="J451" s="435"/>
      <c r="K451" s="435"/>
      <c r="L451" s="435"/>
      <c r="M451" s="435"/>
      <c r="N451" s="435"/>
      <c r="O451" s="435"/>
      <c r="P451" s="435"/>
      <c r="Q451" s="435"/>
      <c r="R451" s="435"/>
      <c r="S451" s="435"/>
      <c r="T451" s="435"/>
      <c r="U451" s="435"/>
      <c r="V451" s="424"/>
      <c r="W451" s="783"/>
      <c r="X451" s="783"/>
      <c r="Y451" s="780"/>
      <c r="Z451" s="435"/>
      <c r="AA451" s="435"/>
      <c r="AB451" s="586"/>
    </row>
    <row r="452" spans="1:28" ht="15.75" customHeight="1">
      <c r="A452" s="759"/>
      <c r="B452" s="775"/>
      <c r="C452" s="766"/>
      <c r="D452" s="775"/>
      <c r="E452" s="777"/>
      <c r="F452" s="778"/>
      <c r="G452" s="435">
        <v>2023</v>
      </c>
      <c r="H452" s="435"/>
      <c r="I452" s="435"/>
      <c r="J452" s="435"/>
      <c r="K452" s="435"/>
      <c r="L452" s="435"/>
      <c r="M452" s="435"/>
      <c r="N452" s="435"/>
      <c r="O452" s="435"/>
      <c r="P452" s="435"/>
      <c r="Q452" s="435"/>
      <c r="R452" s="435"/>
      <c r="S452" s="435"/>
      <c r="T452" s="435"/>
      <c r="U452" s="435"/>
      <c r="V452" s="424"/>
      <c r="W452" s="783"/>
      <c r="X452" s="783"/>
      <c r="Y452" s="780"/>
      <c r="Z452" s="435"/>
      <c r="AA452" s="435"/>
      <c r="AB452" s="586"/>
    </row>
    <row r="453" spans="1:28" ht="15.75" customHeight="1">
      <c r="A453" s="759"/>
      <c r="B453" s="767">
        <v>9</v>
      </c>
      <c r="C453" s="774" t="s">
        <v>538</v>
      </c>
      <c r="D453" s="767" t="s">
        <v>390</v>
      </c>
      <c r="E453" s="781" t="s">
        <v>385</v>
      </c>
      <c r="F453" s="782" t="s">
        <v>389</v>
      </c>
      <c r="G453" s="432">
        <v>2015</v>
      </c>
      <c r="H453" s="432"/>
      <c r="I453" s="432"/>
      <c r="J453" s="432"/>
      <c r="K453" s="432"/>
      <c r="L453" s="432"/>
      <c r="M453" s="432"/>
      <c r="N453" s="432"/>
      <c r="O453" s="432"/>
      <c r="P453" s="432"/>
      <c r="Q453" s="432"/>
      <c r="R453" s="432"/>
      <c r="S453" s="432"/>
      <c r="T453" s="432"/>
      <c r="U453" s="432"/>
      <c r="V453" s="423"/>
      <c r="W453" s="761" t="s">
        <v>384</v>
      </c>
      <c r="X453" s="761" t="s">
        <v>384</v>
      </c>
      <c r="Y453" s="763" t="s">
        <v>517</v>
      </c>
      <c r="Z453" s="432"/>
      <c r="AA453" s="432"/>
      <c r="AB453" s="587"/>
    </row>
    <row r="454" spans="1:28" ht="15.75" customHeight="1">
      <c r="A454" s="759"/>
      <c r="B454" s="767"/>
      <c r="C454" s="774"/>
      <c r="D454" s="767"/>
      <c r="E454" s="781"/>
      <c r="F454" s="782"/>
      <c r="G454" s="432">
        <v>2016</v>
      </c>
      <c r="H454" s="432"/>
      <c r="I454" s="432"/>
      <c r="J454" s="432"/>
      <c r="K454" s="432"/>
      <c r="L454" s="432"/>
      <c r="M454" s="432"/>
      <c r="N454" s="432"/>
      <c r="O454" s="432"/>
      <c r="P454" s="432"/>
      <c r="Q454" s="432"/>
      <c r="R454" s="432"/>
      <c r="S454" s="432"/>
      <c r="T454" s="432"/>
      <c r="U454" s="432"/>
      <c r="V454" s="423"/>
      <c r="W454" s="761"/>
      <c r="X454" s="761"/>
      <c r="Y454" s="763"/>
      <c r="Z454" s="432"/>
      <c r="AA454" s="432"/>
      <c r="AB454" s="587"/>
    </row>
    <row r="455" spans="1:28" ht="15.75" customHeight="1">
      <c r="A455" s="759"/>
      <c r="B455" s="767"/>
      <c r="C455" s="774"/>
      <c r="D455" s="767"/>
      <c r="E455" s="781"/>
      <c r="F455" s="782"/>
      <c r="G455" s="432">
        <v>2023</v>
      </c>
      <c r="H455" s="432"/>
      <c r="I455" s="432"/>
      <c r="J455" s="432"/>
      <c r="K455" s="432"/>
      <c r="L455" s="432"/>
      <c r="M455" s="432"/>
      <c r="N455" s="432"/>
      <c r="O455" s="432"/>
      <c r="P455" s="432"/>
      <c r="Q455" s="432"/>
      <c r="R455" s="432"/>
      <c r="S455" s="432"/>
      <c r="T455" s="432"/>
      <c r="U455" s="432"/>
      <c r="V455" s="423"/>
      <c r="W455" s="761"/>
      <c r="X455" s="761"/>
      <c r="Y455" s="763"/>
      <c r="Z455" s="432"/>
      <c r="AA455" s="432"/>
      <c r="AB455" s="587"/>
    </row>
    <row r="456" spans="1:28" ht="15.75" customHeight="1">
      <c r="A456" s="759"/>
      <c r="B456" s="767"/>
      <c r="C456" s="774"/>
      <c r="D456" s="767"/>
      <c r="E456" s="781"/>
      <c r="F456" s="782" t="s">
        <v>388</v>
      </c>
      <c r="G456" s="432">
        <v>2015</v>
      </c>
      <c r="H456" s="432"/>
      <c r="I456" s="432"/>
      <c r="J456" s="432"/>
      <c r="K456" s="432"/>
      <c r="L456" s="432"/>
      <c r="M456" s="432"/>
      <c r="N456" s="432"/>
      <c r="O456" s="432"/>
      <c r="P456" s="432"/>
      <c r="Q456" s="432"/>
      <c r="R456" s="432"/>
      <c r="S456" s="432"/>
      <c r="T456" s="432"/>
      <c r="U456" s="432"/>
      <c r="V456" s="423"/>
      <c r="W456" s="761"/>
      <c r="X456" s="761"/>
      <c r="Y456" s="763"/>
      <c r="Z456" s="432"/>
      <c r="AA456" s="432"/>
      <c r="AB456" s="587"/>
    </row>
    <row r="457" spans="1:28" ht="15.75" customHeight="1">
      <c r="A457" s="759"/>
      <c r="B457" s="767"/>
      <c r="C457" s="774"/>
      <c r="D457" s="767"/>
      <c r="E457" s="781"/>
      <c r="F457" s="782"/>
      <c r="G457" s="432">
        <v>2016</v>
      </c>
      <c r="H457" s="432"/>
      <c r="I457" s="432"/>
      <c r="J457" s="432"/>
      <c r="K457" s="432"/>
      <c r="L457" s="432"/>
      <c r="M457" s="432"/>
      <c r="N457" s="432"/>
      <c r="O457" s="432"/>
      <c r="P457" s="432"/>
      <c r="Q457" s="432"/>
      <c r="R457" s="432"/>
      <c r="S457" s="432"/>
      <c r="T457" s="432"/>
      <c r="U457" s="432"/>
      <c r="V457" s="423"/>
      <c r="W457" s="761"/>
      <c r="X457" s="761"/>
      <c r="Y457" s="763"/>
      <c r="Z457" s="432"/>
      <c r="AA457" s="432"/>
      <c r="AB457" s="587"/>
    </row>
    <row r="458" spans="1:28" ht="15.75" customHeight="1">
      <c r="A458" s="759"/>
      <c r="B458" s="767"/>
      <c r="C458" s="774"/>
      <c r="D458" s="767"/>
      <c r="E458" s="781"/>
      <c r="F458" s="782"/>
      <c r="G458" s="432">
        <v>2023</v>
      </c>
      <c r="H458" s="432"/>
      <c r="I458" s="432"/>
      <c r="J458" s="432"/>
      <c r="K458" s="432"/>
      <c r="L458" s="432"/>
      <c r="M458" s="432"/>
      <c r="N458" s="432"/>
      <c r="O458" s="432"/>
      <c r="P458" s="432"/>
      <c r="Q458" s="432"/>
      <c r="R458" s="432"/>
      <c r="S458" s="432"/>
      <c r="T458" s="432"/>
      <c r="U458" s="432"/>
      <c r="V458" s="423"/>
      <c r="W458" s="761"/>
      <c r="X458" s="761"/>
      <c r="Y458" s="763"/>
      <c r="Z458" s="432"/>
      <c r="AA458" s="432"/>
      <c r="AB458" s="587"/>
    </row>
    <row r="459" spans="1:28" ht="15.75" customHeight="1">
      <c r="A459" s="759"/>
      <c r="B459" s="767">
        <v>10</v>
      </c>
      <c r="C459" s="774" t="s">
        <v>539</v>
      </c>
      <c r="D459" s="767" t="s">
        <v>390</v>
      </c>
      <c r="E459" s="781" t="s">
        <v>385</v>
      </c>
      <c r="F459" s="782" t="s">
        <v>389</v>
      </c>
      <c r="G459" s="432">
        <v>2015</v>
      </c>
      <c r="H459" s="432"/>
      <c r="I459" s="432"/>
      <c r="J459" s="432"/>
      <c r="K459" s="432"/>
      <c r="L459" s="432"/>
      <c r="M459" s="432"/>
      <c r="N459" s="432"/>
      <c r="O459" s="432"/>
      <c r="P459" s="432"/>
      <c r="Q459" s="432"/>
      <c r="R459" s="432"/>
      <c r="S459" s="432"/>
      <c r="T459" s="432"/>
      <c r="U459" s="432"/>
      <c r="V459" s="423"/>
      <c r="W459" s="761" t="s">
        <v>384</v>
      </c>
      <c r="X459" s="761" t="s">
        <v>384</v>
      </c>
      <c r="Y459" s="763" t="s">
        <v>517</v>
      </c>
      <c r="Z459" s="432"/>
      <c r="AA459" s="432"/>
      <c r="AB459" s="587"/>
    </row>
    <row r="460" spans="1:28" ht="15.75" customHeight="1">
      <c r="A460" s="759"/>
      <c r="B460" s="767"/>
      <c r="C460" s="774"/>
      <c r="D460" s="767"/>
      <c r="E460" s="781"/>
      <c r="F460" s="782"/>
      <c r="G460" s="432">
        <v>2016</v>
      </c>
      <c r="H460" s="432"/>
      <c r="I460" s="432"/>
      <c r="J460" s="432"/>
      <c r="K460" s="432"/>
      <c r="L460" s="432"/>
      <c r="M460" s="432"/>
      <c r="N460" s="432"/>
      <c r="O460" s="432"/>
      <c r="P460" s="432"/>
      <c r="Q460" s="432"/>
      <c r="R460" s="432"/>
      <c r="S460" s="432"/>
      <c r="T460" s="432"/>
      <c r="U460" s="432"/>
      <c r="V460" s="423"/>
      <c r="W460" s="761"/>
      <c r="X460" s="761"/>
      <c r="Y460" s="763"/>
      <c r="Z460" s="432"/>
      <c r="AA460" s="432"/>
      <c r="AB460" s="587"/>
    </row>
    <row r="461" spans="1:28" ht="15.75" customHeight="1">
      <c r="A461" s="759"/>
      <c r="B461" s="767"/>
      <c r="C461" s="774"/>
      <c r="D461" s="767"/>
      <c r="E461" s="781"/>
      <c r="F461" s="782"/>
      <c r="G461" s="432">
        <v>2023</v>
      </c>
      <c r="H461" s="432"/>
      <c r="I461" s="432"/>
      <c r="J461" s="432"/>
      <c r="K461" s="432"/>
      <c r="L461" s="432"/>
      <c r="M461" s="432"/>
      <c r="N461" s="432"/>
      <c r="O461" s="432"/>
      <c r="P461" s="432"/>
      <c r="Q461" s="432"/>
      <c r="R461" s="432"/>
      <c r="S461" s="432"/>
      <c r="T461" s="432"/>
      <c r="U461" s="432"/>
      <c r="V461" s="423"/>
      <c r="W461" s="761"/>
      <c r="X461" s="761"/>
      <c r="Y461" s="763"/>
      <c r="Z461" s="432"/>
      <c r="AA461" s="432"/>
      <c r="AB461" s="587"/>
    </row>
    <row r="462" spans="1:28" ht="15.75" customHeight="1">
      <c r="A462" s="759"/>
      <c r="B462" s="767"/>
      <c r="C462" s="774"/>
      <c r="D462" s="767"/>
      <c r="E462" s="781"/>
      <c r="F462" s="782" t="s">
        <v>388</v>
      </c>
      <c r="G462" s="432">
        <v>2015</v>
      </c>
      <c r="H462" s="432"/>
      <c r="I462" s="432"/>
      <c r="J462" s="432"/>
      <c r="K462" s="432"/>
      <c r="L462" s="432"/>
      <c r="M462" s="432"/>
      <c r="N462" s="432"/>
      <c r="O462" s="432"/>
      <c r="P462" s="432"/>
      <c r="Q462" s="432"/>
      <c r="R462" s="432"/>
      <c r="S462" s="432"/>
      <c r="T462" s="432"/>
      <c r="U462" s="432"/>
      <c r="V462" s="423"/>
      <c r="W462" s="761"/>
      <c r="X462" s="761"/>
      <c r="Y462" s="763"/>
      <c r="Z462" s="432"/>
      <c r="AA462" s="432"/>
      <c r="AB462" s="587"/>
    </row>
    <row r="463" spans="1:28" ht="15.75" customHeight="1">
      <c r="A463" s="759"/>
      <c r="B463" s="767"/>
      <c r="C463" s="774"/>
      <c r="D463" s="767"/>
      <c r="E463" s="781"/>
      <c r="F463" s="782"/>
      <c r="G463" s="432">
        <v>2016</v>
      </c>
      <c r="H463" s="432"/>
      <c r="I463" s="432"/>
      <c r="J463" s="432"/>
      <c r="K463" s="432"/>
      <c r="L463" s="432"/>
      <c r="M463" s="432"/>
      <c r="N463" s="432"/>
      <c r="O463" s="432"/>
      <c r="P463" s="432"/>
      <c r="Q463" s="432"/>
      <c r="R463" s="432"/>
      <c r="S463" s="432"/>
      <c r="T463" s="432"/>
      <c r="U463" s="432"/>
      <c r="V463" s="423"/>
      <c r="W463" s="761"/>
      <c r="X463" s="761"/>
      <c r="Y463" s="763"/>
      <c r="Z463" s="432"/>
      <c r="AA463" s="432"/>
      <c r="AB463" s="587"/>
    </row>
    <row r="464" spans="1:28" ht="15.75" customHeight="1">
      <c r="A464" s="759"/>
      <c r="B464" s="767"/>
      <c r="C464" s="774"/>
      <c r="D464" s="767"/>
      <c r="E464" s="781"/>
      <c r="F464" s="782"/>
      <c r="G464" s="432">
        <v>2023</v>
      </c>
      <c r="H464" s="432"/>
      <c r="I464" s="432"/>
      <c r="J464" s="432"/>
      <c r="K464" s="432"/>
      <c r="L464" s="432"/>
      <c r="M464" s="432"/>
      <c r="N464" s="432"/>
      <c r="O464" s="432"/>
      <c r="P464" s="432"/>
      <c r="Q464" s="432"/>
      <c r="R464" s="432"/>
      <c r="S464" s="432"/>
      <c r="T464" s="432"/>
      <c r="U464" s="432"/>
      <c r="V464" s="423"/>
      <c r="W464" s="761"/>
      <c r="X464" s="761"/>
      <c r="Y464" s="763"/>
      <c r="Z464" s="432"/>
      <c r="AA464" s="432"/>
      <c r="AB464" s="587"/>
    </row>
    <row r="465" spans="1:28" ht="15.75" customHeight="1">
      <c r="A465" s="759"/>
      <c r="B465" s="767">
        <v>11</v>
      </c>
      <c r="C465" s="784" t="s">
        <v>745</v>
      </c>
      <c r="D465" s="751" t="s">
        <v>434</v>
      </c>
      <c r="E465" s="753" t="s">
        <v>385</v>
      </c>
      <c r="F465" s="782" t="s">
        <v>389</v>
      </c>
      <c r="G465" s="166">
        <v>2015</v>
      </c>
      <c r="H465" s="166"/>
      <c r="I465" s="166"/>
      <c r="J465" s="166"/>
      <c r="K465" s="166"/>
      <c r="L465" s="166"/>
      <c r="M465" s="166"/>
      <c r="N465" s="166"/>
      <c r="O465" s="166"/>
      <c r="P465" s="166"/>
      <c r="Q465" s="166"/>
      <c r="R465" s="166"/>
      <c r="S465" s="166"/>
      <c r="T465" s="166"/>
      <c r="U465" s="166"/>
      <c r="V465" s="422"/>
      <c r="W465" s="748" t="s">
        <v>384</v>
      </c>
      <c r="X465" s="748" t="s">
        <v>384</v>
      </c>
      <c r="Y465" s="763">
        <v>460</v>
      </c>
      <c r="Z465" s="166"/>
      <c r="AA465" s="166"/>
      <c r="AB465" s="584"/>
    </row>
    <row r="466" spans="1:28" ht="15.75" customHeight="1">
      <c r="A466" s="759"/>
      <c r="B466" s="767"/>
      <c r="C466" s="784"/>
      <c r="D466" s="751"/>
      <c r="E466" s="753"/>
      <c r="F466" s="782"/>
      <c r="G466" s="166">
        <v>2016</v>
      </c>
      <c r="H466" s="166"/>
      <c r="I466" s="166"/>
      <c r="J466" s="166"/>
      <c r="K466" s="166"/>
      <c r="L466" s="166"/>
      <c r="M466" s="166"/>
      <c r="N466" s="166"/>
      <c r="O466" s="166"/>
      <c r="P466" s="166"/>
      <c r="Q466" s="166"/>
      <c r="R466" s="166"/>
      <c r="S466" s="166"/>
      <c r="T466" s="166"/>
      <c r="U466" s="166"/>
      <c r="V466" s="422"/>
      <c r="W466" s="748"/>
      <c r="X466" s="748"/>
      <c r="Y466" s="763"/>
      <c r="Z466" s="166"/>
      <c r="AA466" s="166"/>
      <c r="AB466" s="584"/>
    </row>
    <row r="467" spans="1:28" ht="15.75" customHeight="1">
      <c r="A467" s="759"/>
      <c r="B467" s="767"/>
      <c r="C467" s="784"/>
      <c r="D467" s="751"/>
      <c r="E467" s="753"/>
      <c r="F467" s="782"/>
      <c r="G467" s="166">
        <v>2023</v>
      </c>
      <c r="H467" s="166"/>
      <c r="I467" s="166"/>
      <c r="J467" s="166"/>
      <c r="K467" s="166"/>
      <c r="L467" s="166"/>
      <c r="M467" s="166"/>
      <c r="N467" s="166"/>
      <c r="O467" s="166"/>
      <c r="P467" s="166"/>
      <c r="Q467" s="166"/>
      <c r="R467" s="166"/>
      <c r="S467" s="166"/>
      <c r="T467" s="166"/>
      <c r="U467" s="166"/>
      <c r="V467" s="422"/>
      <c r="W467" s="748"/>
      <c r="X467" s="748"/>
      <c r="Y467" s="763"/>
      <c r="Z467" s="166"/>
      <c r="AA467" s="166"/>
      <c r="AB467" s="584"/>
    </row>
    <row r="468" spans="1:28" ht="15.75" customHeight="1">
      <c r="A468" s="759"/>
      <c r="B468" s="767"/>
      <c r="C468" s="784"/>
      <c r="D468" s="751"/>
      <c r="E468" s="753"/>
      <c r="F468" s="782" t="s">
        <v>388</v>
      </c>
      <c r="G468" s="166">
        <v>2015</v>
      </c>
      <c r="H468" s="166"/>
      <c r="I468" s="166"/>
      <c r="J468" s="166"/>
      <c r="K468" s="166"/>
      <c r="L468" s="166"/>
      <c r="M468" s="166"/>
      <c r="N468" s="166"/>
      <c r="O468" s="166"/>
      <c r="P468" s="166"/>
      <c r="Q468" s="166"/>
      <c r="R468" s="166"/>
      <c r="S468" s="166"/>
      <c r="T468" s="166"/>
      <c r="U468" s="166"/>
      <c r="V468" s="422"/>
      <c r="W468" s="748"/>
      <c r="X468" s="748"/>
      <c r="Y468" s="763"/>
      <c r="Z468" s="166"/>
      <c r="AA468" s="166"/>
      <c r="AB468" s="584"/>
    </row>
    <row r="469" spans="1:28" ht="15.75" customHeight="1">
      <c r="A469" s="759"/>
      <c r="B469" s="767"/>
      <c r="C469" s="784"/>
      <c r="D469" s="751"/>
      <c r="E469" s="753"/>
      <c r="F469" s="782"/>
      <c r="G469" s="166">
        <v>2016</v>
      </c>
      <c r="H469" s="166"/>
      <c r="I469" s="166"/>
      <c r="J469" s="166"/>
      <c r="K469" s="166"/>
      <c r="L469" s="166"/>
      <c r="M469" s="166"/>
      <c r="N469" s="166"/>
      <c r="O469" s="166"/>
      <c r="P469" s="166"/>
      <c r="Q469" s="166"/>
      <c r="R469" s="166"/>
      <c r="S469" s="166"/>
      <c r="T469" s="166"/>
      <c r="U469" s="166"/>
      <c r="V469" s="422"/>
      <c r="W469" s="748"/>
      <c r="X469" s="748"/>
      <c r="Y469" s="763"/>
      <c r="Z469" s="166"/>
      <c r="AA469" s="166"/>
      <c r="AB469" s="584"/>
    </row>
    <row r="470" spans="1:28" ht="15.75" customHeight="1">
      <c r="A470" s="759"/>
      <c r="B470" s="767"/>
      <c r="C470" s="784"/>
      <c r="D470" s="751"/>
      <c r="E470" s="753"/>
      <c r="F470" s="782"/>
      <c r="G470" s="166">
        <v>2023</v>
      </c>
      <c r="H470" s="166"/>
      <c r="I470" s="166"/>
      <c r="J470" s="166"/>
      <c r="K470" s="166"/>
      <c r="L470" s="166"/>
      <c r="M470" s="166"/>
      <c r="N470" s="166"/>
      <c r="O470" s="166"/>
      <c r="P470" s="166"/>
      <c r="Q470" s="166"/>
      <c r="R470" s="166"/>
      <c r="S470" s="166"/>
      <c r="T470" s="166"/>
      <c r="U470" s="166"/>
      <c r="V470" s="422"/>
      <c r="W470" s="748"/>
      <c r="X470" s="748"/>
      <c r="Y470" s="763"/>
      <c r="Z470" s="166"/>
      <c r="AA470" s="166"/>
      <c r="AB470" s="584"/>
    </row>
    <row r="471" spans="1:28" ht="15.75" customHeight="1">
      <c r="A471" s="759"/>
      <c r="B471" s="751">
        <v>12</v>
      </c>
      <c r="C471" s="752" t="s">
        <v>529</v>
      </c>
      <c r="D471" s="751" t="s">
        <v>530</v>
      </c>
      <c r="E471" s="753" t="s">
        <v>385</v>
      </c>
      <c r="F471" s="782" t="s">
        <v>389</v>
      </c>
      <c r="G471" s="166">
        <v>2015</v>
      </c>
      <c r="H471" s="166"/>
      <c r="I471" s="166"/>
      <c r="J471" s="166"/>
      <c r="K471" s="166"/>
      <c r="L471" s="166"/>
      <c r="M471" s="166"/>
      <c r="N471" s="166"/>
      <c r="O471" s="166"/>
      <c r="P471" s="166"/>
      <c r="Q471" s="166"/>
      <c r="R471" s="166"/>
      <c r="S471" s="166"/>
      <c r="T471" s="166"/>
      <c r="U471" s="166"/>
      <c r="V471" s="422"/>
      <c r="W471" s="761" t="s">
        <v>384</v>
      </c>
      <c r="X471" s="761" t="s">
        <v>384</v>
      </c>
      <c r="Y471" s="763" t="s">
        <v>517</v>
      </c>
      <c r="Z471" s="166"/>
      <c r="AA471" s="166"/>
      <c r="AB471" s="584"/>
    </row>
    <row r="472" spans="1:28" ht="15.75" customHeight="1">
      <c r="A472" s="759"/>
      <c r="B472" s="751"/>
      <c r="C472" s="752"/>
      <c r="D472" s="751"/>
      <c r="E472" s="753"/>
      <c r="F472" s="782"/>
      <c r="G472" s="166">
        <v>2016</v>
      </c>
      <c r="H472" s="166"/>
      <c r="I472" s="166"/>
      <c r="J472" s="166"/>
      <c r="K472" s="166"/>
      <c r="L472" s="166"/>
      <c r="M472" s="166"/>
      <c r="N472" s="166"/>
      <c r="O472" s="166"/>
      <c r="P472" s="166"/>
      <c r="Q472" s="166"/>
      <c r="R472" s="166"/>
      <c r="S472" s="166"/>
      <c r="T472" s="166"/>
      <c r="U472" s="166"/>
      <c r="V472" s="422"/>
      <c r="W472" s="761"/>
      <c r="X472" s="761"/>
      <c r="Y472" s="763"/>
      <c r="Z472" s="166"/>
      <c r="AA472" s="166"/>
      <c r="AB472" s="584"/>
    </row>
    <row r="473" spans="1:28" ht="15.75" customHeight="1">
      <c r="A473" s="759"/>
      <c r="B473" s="751"/>
      <c r="C473" s="752"/>
      <c r="D473" s="751"/>
      <c r="E473" s="753"/>
      <c r="F473" s="782"/>
      <c r="G473" s="166">
        <v>2023</v>
      </c>
      <c r="H473" s="166"/>
      <c r="I473" s="166"/>
      <c r="J473" s="166"/>
      <c r="K473" s="166"/>
      <c r="L473" s="166"/>
      <c r="M473" s="166"/>
      <c r="N473" s="166"/>
      <c r="O473" s="166"/>
      <c r="P473" s="166"/>
      <c r="Q473" s="166"/>
      <c r="R473" s="166"/>
      <c r="S473" s="166"/>
      <c r="T473" s="166"/>
      <c r="U473" s="166"/>
      <c r="V473" s="422"/>
      <c r="W473" s="761"/>
      <c r="X473" s="761"/>
      <c r="Y473" s="763"/>
      <c r="Z473" s="166"/>
      <c r="AA473" s="166"/>
      <c r="AB473" s="584"/>
    </row>
    <row r="474" spans="1:28" ht="15.75" customHeight="1">
      <c r="A474" s="759"/>
      <c r="B474" s="751"/>
      <c r="C474" s="752"/>
      <c r="D474" s="751"/>
      <c r="E474" s="753"/>
      <c r="F474" s="782" t="s">
        <v>388</v>
      </c>
      <c r="G474" s="166">
        <v>2015</v>
      </c>
      <c r="H474" s="166"/>
      <c r="I474" s="166"/>
      <c r="J474" s="166"/>
      <c r="K474" s="166"/>
      <c r="L474" s="166"/>
      <c r="M474" s="166"/>
      <c r="N474" s="166"/>
      <c r="O474" s="166"/>
      <c r="P474" s="166"/>
      <c r="Q474" s="166"/>
      <c r="R474" s="166"/>
      <c r="S474" s="166"/>
      <c r="T474" s="166"/>
      <c r="U474" s="166"/>
      <c r="V474" s="422"/>
      <c r="W474" s="761"/>
      <c r="X474" s="761"/>
      <c r="Y474" s="763"/>
      <c r="Z474" s="166"/>
      <c r="AA474" s="166"/>
      <c r="AB474" s="584"/>
    </row>
    <row r="475" spans="1:28" ht="15.75" customHeight="1">
      <c r="A475" s="759"/>
      <c r="B475" s="751"/>
      <c r="C475" s="752"/>
      <c r="D475" s="751"/>
      <c r="E475" s="753"/>
      <c r="F475" s="782"/>
      <c r="G475" s="166">
        <v>2016</v>
      </c>
      <c r="H475" s="166"/>
      <c r="I475" s="166"/>
      <c r="J475" s="166"/>
      <c r="K475" s="166"/>
      <c r="L475" s="166"/>
      <c r="M475" s="166"/>
      <c r="N475" s="166"/>
      <c r="O475" s="166"/>
      <c r="P475" s="166"/>
      <c r="Q475" s="166"/>
      <c r="R475" s="166"/>
      <c r="S475" s="166"/>
      <c r="T475" s="166"/>
      <c r="U475" s="166"/>
      <c r="V475" s="422"/>
      <c r="W475" s="761"/>
      <c r="X475" s="761"/>
      <c r="Y475" s="763"/>
      <c r="Z475" s="166"/>
      <c r="AA475" s="166"/>
      <c r="AB475" s="584"/>
    </row>
    <row r="476" spans="1:28" ht="15.75" customHeight="1">
      <c r="A476" s="759"/>
      <c r="B476" s="751"/>
      <c r="C476" s="752"/>
      <c r="D476" s="751"/>
      <c r="E476" s="753"/>
      <c r="F476" s="782"/>
      <c r="G476" s="166">
        <v>2023</v>
      </c>
      <c r="H476" s="166"/>
      <c r="I476" s="166"/>
      <c r="J476" s="166"/>
      <c r="K476" s="166"/>
      <c r="L476" s="166"/>
      <c r="M476" s="166"/>
      <c r="N476" s="166"/>
      <c r="O476" s="166"/>
      <c r="P476" s="166"/>
      <c r="Q476" s="166"/>
      <c r="R476" s="166"/>
      <c r="S476" s="166"/>
      <c r="T476" s="166"/>
      <c r="U476" s="166"/>
      <c r="V476" s="422"/>
      <c r="W476" s="761"/>
      <c r="X476" s="761"/>
      <c r="Y476" s="763"/>
      <c r="Z476" s="166"/>
      <c r="AA476" s="166"/>
      <c r="AB476" s="584"/>
    </row>
    <row r="477" spans="1:28" ht="15.75" customHeight="1">
      <c r="A477" s="759"/>
      <c r="B477" s="751">
        <v>13</v>
      </c>
      <c r="C477" s="752" t="s">
        <v>531</v>
      </c>
      <c r="D477" s="751" t="s">
        <v>532</v>
      </c>
      <c r="E477" s="753" t="s">
        <v>385</v>
      </c>
      <c r="F477" s="782" t="s">
        <v>389</v>
      </c>
      <c r="G477" s="166">
        <v>2015</v>
      </c>
      <c r="H477" s="166"/>
      <c r="I477" s="166"/>
      <c r="J477" s="166"/>
      <c r="K477" s="166"/>
      <c r="L477" s="166"/>
      <c r="M477" s="166"/>
      <c r="N477" s="166"/>
      <c r="O477" s="166"/>
      <c r="P477" s="166"/>
      <c r="Q477" s="166"/>
      <c r="R477" s="166"/>
      <c r="S477" s="166"/>
      <c r="T477" s="166"/>
      <c r="U477" s="166"/>
      <c r="V477" s="422"/>
      <c r="W477" s="748" t="s">
        <v>384</v>
      </c>
      <c r="X477" s="748" t="s">
        <v>384</v>
      </c>
      <c r="Y477" s="763" t="s">
        <v>517</v>
      </c>
      <c r="Z477" s="166"/>
      <c r="AA477" s="166"/>
      <c r="AB477" s="584"/>
    </row>
    <row r="478" spans="1:28" ht="15.75" customHeight="1">
      <c r="A478" s="759"/>
      <c r="B478" s="751"/>
      <c r="C478" s="752"/>
      <c r="D478" s="751"/>
      <c r="E478" s="753"/>
      <c r="F478" s="782"/>
      <c r="G478" s="166">
        <v>2016</v>
      </c>
      <c r="H478" s="166"/>
      <c r="I478" s="166"/>
      <c r="J478" s="166"/>
      <c r="K478" s="166"/>
      <c r="L478" s="166"/>
      <c r="M478" s="166"/>
      <c r="N478" s="166"/>
      <c r="O478" s="166"/>
      <c r="P478" s="166"/>
      <c r="Q478" s="166"/>
      <c r="R478" s="166"/>
      <c r="S478" s="166"/>
      <c r="T478" s="166"/>
      <c r="U478" s="166"/>
      <c r="V478" s="422"/>
      <c r="W478" s="748"/>
      <c r="X478" s="748"/>
      <c r="Y478" s="763"/>
      <c r="Z478" s="166"/>
      <c r="AA478" s="166"/>
      <c r="AB478" s="584"/>
    </row>
    <row r="479" spans="1:28" ht="15.75" customHeight="1">
      <c r="A479" s="759"/>
      <c r="B479" s="751"/>
      <c r="C479" s="752"/>
      <c r="D479" s="751"/>
      <c r="E479" s="753"/>
      <c r="F479" s="782"/>
      <c r="G479" s="166">
        <v>2023</v>
      </c>
      <c r="H479" s="166"/>
      <c r="I479" s="166"/>
      <c r="J479" s="166"/>
      <c r="K479" s="166"/>
      <c r="L479" s="166"/>
      <c r="M479" s="166"/>
      <c r="N479" s="166"/>
      <c r="O479" s="166"/>
      <c r="P479" s="166"/>
      <c r="Q479" s="166"/>
      <c r="R479" s="166"/>
      <c r="S479" s="166"/>
      <c r="T479" s="166"/>
      <c r="U479" s="166"/>
      <c r="V479" s="422"/>
      <c r="W479" s="748"/>
      <c r="X479" s="748"/>
      <c r="Y479" s="763"/>
      <c r="Z479" s="166"/>
      <c r="AA479" s="166"/>
      <c r="AB479" s="584"/>
    </row>
    <row r="480" spans="1:28" ht="15.75" customHeight="1">
      <c r="A480" s="759"/>
      <c r="B480" s="751"/>
      <c r="C480" s="752"/>
      <c r="D480" s="751"/>
      <c r="E480" s="753"/>
      <c r="F480" s="782" t="s">
        <v>388</v>
      </c>
      <c r="G480" s="166">
        <v>2015</v>
      </c>
      <c r="H480" s="166"/>
      <c r="I480" s="166"/>
      <c r="J480" s="166"/>
      <c r="K480" s="166"/>
      <c r="L480" s="166"/>
      <c r="M480" s="166"/>
      <c r="N480" s="166"/>
      <c r="O480" s="166"/>
      <c r="P480" s="166"/>
      <c r="Q480" s="166"/>
      <c r="R480" s="166"/>
      <c r="S480" s="166"/>
      <c r="T480" s="166"/>
      <c r="U480" s="166"/>
      <c r="V480" s="422"/>
      <c r="W480" s="748"/>
      <c r="X480" s="748"/>
      <c r="Y480" s="763"/>
      <c r="Z480" s="166"/>
      <c r="AA480" s="166"/>
      <c r="AB480" s="584"/>
    </row>
    <row r="481" spans="1:28" ht="15.75" customHeight="1">
      <c r="A481" s="759"/>
      <c r="B481" s="751"/>
      <c r="C481" s="752"/>
      <c r="D481" s="751"/>
      <c r="E481" s="753"/>
      <c r="F481" s="782"/>
      <c r="G481" s="166">
        <v>2016</v>
      </c>
      <c r="H481" s="166"/>
      <c r="I481" s="166"/>
      <c r="J481" s="166"/>
      <c r="K481" s="166"/>
      <c r="L481" s="166"/>
      <c r="M481" s="166"/>
      <c r="N481" s="166"/>
      <c r="O481" s="166"/>
      <c r="P481" s="166"/>
      <c r="Q481" s="166"/>
      <c r="R481" s="166"/>
      <c r="S481" s="166"/>
      <c r="T481" s="166"/>
      <c r="U481" s="166"/>
      <c r="V481" s="422"/>
      <c r="W481" s="748"/>
      <c r="X481" s="748"/>
      <c r="Y481" s="763"/>
      <c r="Z481" s="166"/>
      <c r="AA481" s="166"/>
      <c r="AB481" s="584"/>
    </row>
    <row r="482" spans="1:28" ht="15.75" customHeight="1">
      <c r="A482" s="759"/>
      <c r="B482" s="751"/>
      <c r="C482" s="752"/>
      <c r="D482" s="751"/>
      <c r="E482" s="753"/>
      <c r="F482" s="782"/>
      <c r="G482" s="166">
        <v>2023</v>
      </c>
      <c r="H482" s="166"/>
      <c r="I482" s="166"/>
      <c r="J482" s="166"/>
      <c r="K482" s="166"/>
      <c r="L482" s="166"/>
      <c r="M482" s="166"/>
      <c r="N482" s="166"/>
      <c r="O482" s="166"/>
      <c r="P482" s="166"/>
      <c r="Q482" s="166"/>
      <c r="R482" s="166"/>
      <c r="S482" s="166"/>
      <c r="T482" s="166"/>
      <c r="U482" s="166"/>
      <c r="V482" s="422"/>
      <c r="W482" s="748"/>
      <c r="X482" s="748"/>
      <c r="Y482" s="763"/>
      <c r="Z482" s="166"/>
      <c r="AA482" s="166"/>
      <c r="AB482" s="584"/>
    </row>
    <row r="483" spans="1:28" ht="12" customHeight="1">
      <c r="A483" s="759"/>
      <c r="B483" s="764" t="s">
        <v>140</v>
      </c>
      <c r="C483" s="764"/>
      <c r="D483" s="764"/>
      <c r="E483" s="764"/>
      <c r="F483" s="764"/>
      <c r="G483" s="764"/>
      <c r="H483" s="764"/>
      <c r="I483" s="764"/>
      <c r="J483" s="764"/>
      <c r="K483" s="764"/>
      <c r="L483" s="764"/>
      <c r="M483" s="764"/>
      <c r="N483" s="764"/>
      <c r="O483" s="764"/>
      <c r="P483" s="764"/>
      <c r="Q483" s="764"/>
      <c r="R483" s="764"/>
      <c r="S483" s="764"/>
      <c r="T483" s="764"/>
      <c r="U483" s="764"/>
      <c r="V483" s="764"/>
      <c r="W483" s="764"/>
      <c r="X483" s="764"/>
      <c r="Y483" s="764"/>
      <c r="Z483" s="764"/>
      <c r="AA483" s="764"/>
      <c r="AB483" s="764"/>
    </row>
    <row r="484" spans="1:28" ht="12" customHeight="1">
      <c r="A484" s="759"/>
      <c r="B484" s="765"/>
      <c r="C484" s="765"/>
      <c r="D484" s="765"/>
      <c r="E484" s="765"/>
      <c r="F484" s="765"/>
      <c r="G484" s="765"/>
      <c r="H484" s="765"/>
      <c r="I484" s="765"/>
      <c r="J484" s="765"/>
      <c r="K484" s="765"/>
      <c r="L484" s="765"/>
      <c r="M484" s="765"/>
      <c r="N484" s="765"/>
      <c r="O484" s="765"/>
      <c r="P484" s="765"/>
      <c r="Q484" s="765"/>
      <c r="R484" s="765"/>
      <c r="S484" s="765"/>
      <c r="T484" s="765"/>
      <c r="U484" s="765"/>
      <c r="V484" s="765"/>
      <c r="W484" s="765"/>
      <c r="X484" s="765"/>
      <c r="Y484" s="765"/>
      <c r="Z484" s="765"/>
      <c r="AA484" s="765"/>
      <c r="AB484" s="765"/>
    </row>
    <row r="485" spans="1:28" ht="36" customHeight="1">
      <c r="A485" s="758" t="s">
        <v>533</v>
      </c>
      <c r="B485" s="758"/>
      <c r="C485" s="758"/>
      <c r="D485" s="758"/>
      <c r="E485" s="758"/>
      <c r="F485" s="758"/>
      <c r="G485" s="758"/>
      <c r="H485" s="758"/>
      <c r="I485" s="758"/>
      <c r="J485" s="758"/>
      <c r="K485" s="758"/>
      <c r="L485" s="758"/>
      <c r="M485" s="758"/>
      <c r="N485" s="758"/>
      <c r="O485" s="758"/>
      <c r="P485" s="758"/>
      <c r="Q485" s="758"/>
      <c r="R485" s="758"/>
      <c r="S485" s="758"/>
      <c r="T485" s="758"/>
      <c r="U485" s="758"/>
      <c r="V485" s="758"/>
      <c r="W485" s="758"/>
      <c r="X485" s="758"/>
      <c r="Y485" s="758"/>
      <c r="Z485" s="758"/>
      <c r="AA485" s="758"/>
      <c r="AB485" s="758"/>
    </row>
    <row r="486" spans="1:28" ht="15.75" customHeight="1">
      <c r="A486" s="759" t="s">
        <v>683</v>
      </c>
      <c r="B486" s="751">
        <v>1</v>
      </c>
      <c r="C486" s="752" t="s">
        <v>446</v>
      </c>
      <c r="D486" s="751" t="s">
        <v>444</v>
      </c>
      <c r="E486" s="753" t="s">
        <v>385</v>
      </c>
      <c r="F486" s="750" t="s">
        <v>389</v>
      </c>
      <c r="G486" s="166">
        <v>2015</v>
      </c>
      <c r="H486" s="166"/>
      <c r="I486" s="166"/>
      <c r="J486" s="166"/>
      <c r="K486" s="166"/>
      <c r="L486" s="166"/>
      <c r="M486" s="166"/>
      <c r="N486" s="166"/>
      <c r="O486" s="166"/>
      <c r="P486" s="166"/>
      <c r="Q486" s="166"/>
      <c r="R486" s="166"/>
      <c r="S486" s="166"/>
      <c r="T486" s="166"/>
      <c r="U486" s="166"/>
      <c r="V486" s="422"/>
      <c r="W486" s="748" t="s">
        <v>384</v>
      </c>
      <c r="X486" s="748" t="s">
        <v>384</v>
      </c>
      <c r="Y486" s="763">
        <v>190</v>
      </c>
      <c r="Z486" s="166"/>
      <c r="AA486" s="166"/>
      <c r="AB486" s="584"/>
    </row>
    <row r="487" spans="1:28" ht="15.75" customHeight="1">
      <c r="A487" s="759"/>
      <c r="B487" s="751"/>
      <c r="C487" s="752"/>
      <c r="D487" s="751"/>
      <c r="E487" s="753"/>
      <c r="F487" s="750"/>
      <c r="G487" s="166">
        <v>2016</v>
      </c>
      <c r="H487" s="166"/>
      <c r="I487" s="166"/>
      <c r="J487" s="166"/>
      <c r="K487" s="166"/>
      <c r="L487" s="166"/>
      <c r="M487" s="166"/>
      <c r="N487" s="166"/>
      <c r="O487" s="166"/>
      <c r="P487" s="166"/>
      <c r="Q487" s="166"/>
      <c r="R487" s="166"/>
      <c r="S487" s="166"/>
      <c r="T487" s="166"/>
      <c r="U487" s="166"/>
      <c r="V487" s="422"/>
      <c r="W487" s="748"/>
      <c r="X487" s="748"/>
      <c r="Y487" s="763"/>
      <c r="Z487" s="166"/>
      <c r="AA487" s="166"/>
      <c r="AB487" s="584"/>
    </row>
    <row r="488" spans="1:28" ht="15.75" customHeight="1">
      <c r="A488" s="759"/>
      <c r="B488" s="751"/>
      <c r="C488" s="752"/>
      <c r="D488" s="751"/>
      <c r="E488" s="753"/>
      <c r="F488" s="750"/>
      <c r="G488" s="432">
        <v>2023</v>
      </c>
      <c r="H488" s="166"/>
      <c r="I488" s="166"/>
      <c r="J488" s="166"/>
      <c r="K488" s="166"/>
      <c r="L488" s="166"/>
      <c r="M488" s="166"/>
      <c r="N488" s="166"/>
      <c r="O488" s="166"/>
      <c r="P488" s="166"/>
      <c r="Q488" s="166"/>
      <c r="R488" s="166"/>
      <c r="S488" s="166"/>
      <c r="T488" s="166"/>
      <c r="U488" s="166"/>
      <c r="V488" s="422"/>
      <c r="W488" s="748"/>
      <c r="X488" s="748"/>
      <c r="Y488" s="763"/>
      <c r="Z488" s="166"/>
      <c r="AA488" s="166"/>
      <c r="AB488" s="584"/>
    </row>
    <row r="489" spans="1:28" ht="15.75" customHeight="1">
      <c r="A489" s="759"/>
      <c r="B489" s="751"/>
      <c r="C489" s="752"/>
      <c r="D489" s="751"/>
      <c r="E489" s="753"/>
      <c r="F489" s="750" t="s">
        <v>388</v>
      </c>
      <c r="G489" s="166">
        <v>2015</v>
      </c>
      <c r="H489" s="166"/>
      <c r="I489" s="166"/>
      <c r="J489" s="166"/>
      <c r="K489" s="166"/>
      <c r="L489" s="166"/>
      <c r="M489" s="166"/>
      <c r="N489" s="166"/>
      <c r="O489" s="166"/>
      <c r="P489" s="166"/>
      <c r="Q489" s="166"/>
      <c r="R489" s="166"/>
      <c r="S489" s="166"/>
      <c r="T489" s="166"/>
      <c r="U489" s="166"/>
      <c r="V489" s="422"/>
      <c r="W489" s="748"/>
      <c r="X489" s="748"/>
      <c r="Y489" s="763"/>
      <c r="Z489" s="166"/>
      <c r="AA489" s="166"/>
      <c r="AB489" s="584"/>
    </row>
    <row r="490" spans="1:28" ht="15.75" customHeight="1">
      <c r="A490" s="759"/>
      <c r="B490" s="751"/>
      <c r="C490" s="752"/>
      <c r="D490" s="751"/>
      <c r="E490" s="753"/>
      <c r="F490" s="750"/>
      <c r="G490" s="166">
        <v>2016</v>
      </c>
      <c r="H490" s="166"/>
      <c r="I490" s="166"/>
      <c r="J490" s="166"/>
      <c r="K490" s="166"/>
      <c r="L490" s="166"/>
      <c r="M490" s="166"/>
      <c r="N490" s="166"/>
      <c r="O490" s="166"/>
      <c r="P490" s="166"/>
      <c r="Q490" s="166"/>
      <c r="R490" s="166"/>
      <c r="S490" s="166"/>
      <c r="T490" s="166"/>
      <c r="U490" s="166"/>
      <c r="V490" s="422"/>
      <c r="W490" s="748"/>
      <c r="X490" s="748"/>
      <c r="Y490" s="763"/>
      <c r="Z490" s="166"/>
      <c r="AA490" s="166"/>
      <c r="AB490" s="584"/>
    </row>
    <row r="491" spans="1:28" ht="15.75" customHeight="1">
      <c r="A491" s="759"/>
      <c r="B491" s="751"/>
      <c r="C491" s="752"/>
      <c r="D491" s="751"/>
      <c r="E491" s="753"/>
      <c r="F491" s="750"/>
      <c r="G491" s="166">
        <v>2023</v>
      </c>
      <c r="H491" s="166"/>
      <c r="I491" s="166"/>
      <c r="J491" s="166"/>
      <c r="K491" s="166"/>
      <c r="L491" s="166"/>
      <c r="M491" s="166"/>
      <c r="N491" s="166"/>
      <c r="O491" s="166"/>
      <c r="P491" s="166"/>
      <c r="Q491" s="166"/>
      <c r="R491" s="166"/>
      <c r="S491" s="166"/>
      <c r="T491" s="166"/>
      <c r="U491" s="166"/>
      <c r="V491" s="422"/>
      <c r="W491" s="748"/>
      <c r="X491" s="748"/>
      <c r="Y491" s="763"/>
      <c r="Z491" s="166"/>
      <c r="AA491" s="166"/>
      <c r="AB491" s="584"/>
    </row>
    <row r="492" spans="1:28" ht="15.75" customHeight="1">
      <c r="A492" s="759"/>
      <c r="B492" s="751">
        <v>2</v>
      </c>
      <c r="C492" s="752" t="s">
        <v>465</v>
      </c>
      <c r="D492" s="751" t="s">
        <v>744</v>
      </c>
      <c r="E492" s="753" t="s">
        <v>385</v>
      </c>
      <c r="F492" s="750" t="s">
        <v>389</v>
      </c>
      <c r="G492" s="166">
        <v>2015</v>
      </c>
      <c r="H492" s="166"/>
      <c r="I492" s="166"/>
      <c r="J492" s="166"/>
      <c r="K492" s="166"/>
      <c r="L492" s="166"/>
      <c r="M492" s="166"/>
      <c r="N492" s="166"/>
      <c r="O492" s="166"/>
      <c r="P492" s="166"/>
      <c r="Q492" s="166"/>
      <c r="R492" s="166"/>
      <c r="S492" s="166"/>
      <c r="T492" s="166"/>
      <c r="U492" s="166"/>
      <c r="V492" s="422"/>
      <c r="W492" s="761" t="s">
        <v>384</v>
      </c>
      <c r="X492" s="761" t="s">
        <v>384</v>
      </c>
      <c r="Y492" s="763">
        <v>14000</v>
      </c>
      <c r="Z492" s="166"/>
      <c r="AA492" s="166"/>
      <c r="AB492" s="584"/>
    </row>
    <row r="493" spans="1:28" ht="15.75" customHeight="1">
      <c r="A493" s="759"/>
      <c r="B493" s="751"/>
      <c r="C493" s="752"/>
      <c r="D493" s="751"/>
      <c r="E493" s="753"/>
      <c r="F493" s="750"/>
      <c r="G493" s="166">
        <v>2016</v>
      </c>
      <c r="H493" s="166"/>
      <c r="I493" s="166"/>
      <c r="J493" s="166"/>
      <c r="K493" s="166"/>
      <c r="L493" s="166"/>
      <c r="M493" s="166"/>
      <c r="N493" s="166"/>
      <c r="O493" s="166"/>
      <c r="P493" s="166"/>
      <c r="Q493" s="166"/>
      <c r="R493" s="166"/>
      <c r="S493" s="166"/>
      <c r="T493" s="166"/>
      <c r="U493" s="166"/>
      <c r="V493" s="422"/>
      <c r="W493" s="761"/>
      <c r="X493" s="761"/>
      <c r="Y493" s="763"/>
      <c r="Z493" s="166"/>
      <c r="AA493" s="166"/>
      <c r="AB493" s="584"/>
    </row>
    <row r="494" spans="1:28" ht="15.75" customHeight="1">
      <c r="A494" s="759"/>
      <c r="B494" s="751"/>
      <c r="C494" s="752"/>
      <c r="D494" s="751"/>
      <c r="E494" s="753"/>
      <c r="F494" s="750"/>
      <c r="G494" s="166">
        <v>2023</v>
      </c>
      <c r="H494" s="166"/>
      <c r="I494" s="166"/>
      <c r="J494" s="166"/>
      <c r="K494" s="166"/>
      <c r="L494" s="166"/>
      <c r="M494" s="166"/>
      <c r="N494" s="166"/>
      <c r="O494" s="166"/>
      <c r="P494" s="166"/>
      <c r="Q494" s="166"/>
      <c r="R494" s="166"/>
      <c r="S494" s="166"/>
      <c r="T494" s="166"/>
      <c r="U494" s="166"/>
      <c r="V494" s="422"/>
      <c r="W494" s="761"/>
      <c r="X494" s="761"/>
      <c r="Y494" s="763"/>
      <c r="Z494" s="166"/>
      <c r="AA494" s="166"/>
      <c r="AB494" s="584"/>
    </row>
    <row r="495" spans="1:28" ht="15.75" customHeight="1">
      <c r="A495" s="759"/>
      <c r="B495" s="751"/>
      <c r="C495" s="752"/>
      <c r="D495" s="751"/>
      <c r="E495" s="753"/>
      <c r="F495" s="750" t="s">
        <v>388</v>
      </c>
      <c r="G495" s="166">
        <v>2015</v>
      </c>
      <c r="H495" s="166"/>
      <c r="I495" s="166"/>
      <c r="J495" s="166"/>
      <c r="K495" s="166"/>
      <c r="L495" s="166"/>
      <c r="M495" s="166"/>
      <c r="N495" s="166"/>
      <c r="O495" s="166"/>
      <c r="P495" s="166"/>
      <c r="Q495" s="166"/>
      <c r="R495" s="166"/>
      <c r="S495" s="166"/>
      <c r="T495" s="166"/>
      <c r="U495" s="166"/>
      <c r="V495" s="422"/>
      <c r="W495" s="761"/>
      <c r="X495" s="761"/>
      <c r="Y495" s="763"/>
      <c r="Z495" s="166"/>
      <c r="AA495" s="166"/>
      <c r="AB495" s="584"/>
    </row>
    <row r="496" spans="1:28" ht="15.75" customHeight="1">
      <c r="A496" s="759"/>
      <c r="B496" s="751"/>
      <c r="C496" s="752"/>
      <c r="D496" s="751"/>
      <c r="E496" s="753"/>
      <c r="F496" s="750"/>
      <c r="G496" s="166">
        <v>2016</v>
      </c>
      <c r="H496" s="166"/>
      <c r="I496" s="166"/>
      <c r="J496" s="166"/>
      <c r="K496" s="166"/>
      <c r="L496" s="166"/>
      <c r="M496" s="166"/>
      <c r="N496" s="166"/>
      <c r="O496" s="166"/>
      <c r="P496" s="166"/>
      <c r="Q496" s="166"/>
      <c r="R496" s="166"/>
      <c r="S496" s="166"/>
      <c r="T496" s="166"/>
      <c r="U496" s="166"/>
      <c r="V496" s="422"/>
      <c r="W496" s="761"/>
      <c r="X496" s="761"/>
      <c r="Y496" s="763"/>
      <c r="Z496" s="166"/>
      <c r="AA496" s="166"/>
      <c r="AB496" s="584"/>
    </row>
    <row r="497" spans="1:28" ht="15.75" customHeight="1">
      <c r="A497" s="759"/>
      <c r="B497" s="751"/>
      <c r="C497" s="752"/>
      <c r="D497" s="751"/>
      <c r="E497" s="753"/>
      <c r="F497" s="750"/>
      <c r="G497" s="166">
        <v>2023</v>
      </c>
      <c r="H497" s="166"/>
      <c r="I497" s="166"/>
      <c r="J497" s="166"/>
      <c r="K497" s="166"/>
      <c r="L497" s="166"/>
      <c r="M497" s="166"/>
      <c r="N497" s="166"/>
      <c r="O497" s="166"/>
      <c r="P497" s="166"/>
      <c r="Q497" s="166"/>
      <c r="R497" s="166"/>
      <c r="S497" s="166"/>
      <c r="T497" s="166"/>
      <c r="U497" s="166"/>
      <c r="V497" s="422"/>
      <c r="W497" s="761"/>
      <c r="X497" s="761"/>
      <c r="Y497" s="763"/>
      <c r="Z497" s="166"/>
      <c r="AA497" s="166"/>
      <c r="AB497" s="584"/>
    </row>
    <row r="498" spans="1:28" ht="15.75" customHeight="1">
      <c r="A498" s="759"/>
      <c r="B498" s="751">
        <v>3</v>
      </c>
      <c r="C498" s="752" t="s">
        <v>534</v>
      </c>
      <c r="D498" s="751" t="s">
        <v>742</v>
      </c>
      <c r="E498" s="753" t="s">
        <v>385</v>
      </c>
      <c r="F498" s="750" t="s">
        <v>389</v>
      </c>
      <c r="G498" s="166">
        <v>2015</v>
      </c>
      <c r="H498" s="166"/>
      <c r="I498" s="166"/>
      <c r="J498" s="166"/>
      <c r="K498" s="166"/>
      <c r="L498" s="166"/>
      <c r="M498" s="166"/>
      <c r="N498" s="166"/>
      <c r="O498" s="166"/>
      <c r="P498" s="166"/>
      <c r="Q498" s="166"/>
      <c r="R498" s="166"/>
      <c r="S498" s="166"/>
      <c r="T498" s="166"/>
      <c r="U498" s="166"/>
      <c r="V498" s="422"/>
      <c r="W498" s="748" t="s">
        <v>384</v>
      </c>
      <c r="X498" s="748" t="s">
        <v>384</v>
      </c>
      <c r="Y498" s="763" t="s">
        <v>527</v>
      </c>
      <c r="Z498" s="166"/>
      <c r="AA498" s="166"/>
      <c r="AB498" s="584"/>
    </row>
    <row r="499" spans="1:28" ht="15.75" customHeight="1">
      <c r="A499" s="759"/>
      <c r="B499" s="751"/>
      <c r="C499" s="752"/>
      <c r="D499" s="751"/>
      <c r="E499" s="753"/>
      <c r="F499" s="750"/>
      <c r="G499" s="166">
        <v>2016</v>
      </c>
      <c r="H499" s="166"/>
      <c r="I499" s="166"/>
      <c r="J499" s="166"/>
      <c r="K499" s="166"/>
      <c r="L499" s="166"/>
      <c r="M499" s="166"/>
      <c r="N499" s="166"/>
      <c r="O499" s="166"/>
      <c r="P499" s="166"/>
      <c r="Q499" s="166"/>
      <c r="R499" s="166"/>
      <c r="S499" s="166"/>
      <c r="T499" s="166"/>
      <c r="U499" s="166"/>
      <c r="V499" s="422"/>
      <c r="W499" s="748"/>
      <c r="X499" s="748"/>
      <c r="Y499" s="763"/>
      <c r="Z499" s="166"/>
      <c r="AA499" s="166"/>
      <c r="AB499" s="584"/>
    </row>
    <row r="500" spans="1:28" ht="15.75" customHeight="1">
      <c r="A500" s="759"/>
      <c r="B500" s="751"/>
      <c r="C500" s="752"/>
      <c r="D500" s="751"/>
      <c r="E500" s="753"/>
      <c r="F500" s="750"/>
      <c r="G500" s="166">
        <v>2023</v>
      </c>
      <c r="H500" s="166"/>
      <c r="I500" s="166"/>
      <c r="J500" s="166"/>
      <c r="K500" s="166"/>
      <c r="L500" s="166"/>
      <c r="M500" s="166"/>
      <c r="N500" s="166"/>
      <c r="O500" s="166"/>
      <c r="P500" s="166"/>
      <c r="Q500" s="166"/>
      <c r="R500" s="166"/>
      <c r="S500" s="166"/>
      <c r="T500" s="166"/>
      <c r="U500" s="166"/>
      <c r="V500" s="422"/>
      <c r="W500" s="748"/>
      <c r="X500" s="748"/>
      <c r="Y500" s="763"/>
      <c r="Z500" s="166"/>
      <c r="AA500" s="166"/>
      <c r="AB500" s="584"/>
    </row>
    <row r="501" spans="1:28" ht="15.75" customHeight="1">
      <c r="A501" s="759"/>
      <c r="B501" s="751"/>
      <c r="C501" s="752"/>
      <c r="D501" s="751"/>
      <c r="E501" s="753"/>
      <c r="F501" s="750" t="s">
        <v>388</v>
      </c>
      <c r="G501" s="166">
        <v>2015</v>
      </c>
      <c r="H501" s="166"/>
      <c r="I501" s="166"/>
      <c r="J501" s="166"/>
      <c r="K501" s="166"/>
      <c r="L501" s="166"/>
      <c r="M501" s="166"/>
      <c r="N501" s="166"/>
      <c r="O501" s="166"/>
      <c r="P501" s="166"/>
      <c r="Q501" s="166"/>
      <c r="R501" s="166"/>
      <c r="S501" s="166"/>
      <c r="T501" s="166"/>
      <c r="U501" s="166"/>
      <c r="V501" s="422"/>
      <c r="W501" s="748"/>
      <c r="X501" s="748"/>
      <c r="Y501" s="763"/>
      <c r="Z501" s="166"/>
      <c r="AA501" s="166"/>
      <c r="AB501" s="584"/>
    </row>
    <row r="502" spans="1:28" ht="15.75" customHeight="1">
      <c r="A502" s="759"/>
      <c r="B502" s="751"/>
      <c r="C502" s="752"/>
      <c r="D502" s="751"/>
      <c r="E502" s="753"/>
      <c r="F502" s="750"/>
      <c r="G502" s="166">
        <v>2016</v>
      </c>
      <c r="H502" s="166"/>
      <c r="I502" s="166"/>
      <c r="J502" s="166"/>
      <c r="K502" s="166"/>
      <c r="L502" s="166"/>
      <c r="M502" s="166"/>
      <c r="N502" s="166"/>
      <c r="O502" s="166"/>
      <c r="P502" s="166"/>
      <c r="Q502" s="166"/>
      <c r="R502" s="166"/>
      <c r="S502" s="166"/>
      <c r="T502" s="166"/>
      <c r="U502" s="166"/>
      <c r="V502" s="422"/>
      <c r="W502" s="748"/>
      <c r="X502" s="748"/>
      <c r="Y502" s="763"/>
      <c r="Z502" s="166"/>
      <c r="AA502" s="166"/>
      <c r="AB502" s="584"/>
    </row>
    <row r="503" spans="1:28" ht="15.75" customHeight="1">
      <c r="A503" s="759"/>
      <c r="B503" s="751"/>
      <c r="C503" s="752"/>
      <c r="D503" s="751"/>
      <c r="E503" s="753"/>
      <c r="F503" s="750"/>
      <c r="G503" s="166">
        <v>2023</v>
      </c>
      <c r="H503" s="166"/>
      <c r="I503" s="166"/>
      <c r="J503" s="166"/>
      <c r="K503" s="166"/>
      <c r="L503" s="166"/>
      <c r="M503" s="166"/>
      <c r="N503" s="166"/>
      <c r="O503" s="166"/>
      <c r="P503" s="166"/>
      <c r="Q503" s="166"/>
      <c r="R503" s="166"/>
      <c r="S503" s="166"/>
      <c r="T503" s="166"/>
      <c r="U503" s="166"/>
      <c r="V503" s="422"/>
      <c r="W503" s="748"/>
      <c r="X503" s="748"/>
      <c r="Y503" s="763"/>
      <c r="Z503" s="166"/>
      <c r="AA503" s="166"/>
      <c r="AB503" s="584"/>
    </row>
    <row r="504" spans="1:28" ht="15.75" customHeight="1">
      <c r="A504" s="759"/>
      <c r="B504" s="751">
        <v>4</v>
      </c>
      <c r="C504" s="752" t="s">
        <v>535</v>
      </c>
      <c r="D504" s="751" t="s">
        <v>743</v>
      </c>
      <c r="E504" s="753" t="s">
        <v>385</v>
      </c>
      <c r="F504" s="750" t="s">
        <v>389</v>
      </c>
      <c r="G504" s="166">
        <v>2015</v>
      </c>
      <c r="H504" s="166"/>
      <c r="I504" s="166"/>
      <c r="J504" s="166"/>
      <c r="K504" s="166"/>
      <c r="L504" s="166"/>
      <c r="M504" s="166"/>
      <c r="N504" s="166"/>
      <c r="O504" s="166"/>
      <c r="P504" s="166"/>
      <c r="Q504" s="166"/>
      <c r="R504" s="166"/>
      <c r="S504" s="166"/>
      <c r="T504" s="166"/>
      <c r="U504" s="166"/>
      <c r="V504" s="422"/>
      <c r="W504" s="748" t="s">
        <v>384</v>
      </c>
      <c r="X504" s="748" t="s">
        <v>384</v>
      </c>
      <c r="Y504" s="763" t="s">
        <v>527</v>
      </c>
      <c r="Z504" s="166"/>
      <c r="AA504" s="166"/>
      <c r="AB504" s="584"/>
    </row>
    <row r="505" spans="1:28" ht="15.75" customHeight="1">
      <c r="A505" s="759"/>
      <c r="B505" s="751"/>
      <c r="C505" s="752"/>
      <c r="D505" s="751"/>
      <c r="E505" s="753"/>
      <c r="F505" s="750"/>
      <c r="G505" s="166">
        <v>2016</v>
      </c>
      <c r="H505" s="166"/>
      <c r="I505" s="166"/>
      <c r="J505" s="166"/>
      <c r="K505" s="166"/>
      <c r="L505" s="166"/>
      <c r="M505" s="166"/>
      <c r="N505" s="166"/>
      <c r="O505" s="166"/>
      <c r="P505" s="166"/>
      <c r="Q505" s="166"/>
      <c r="R505" s="166"/>
      <c r="S505" s="166"/>
      <c r="T505" s="166"/>
      <c r="U505" s="166"/>
      <c r="V505" s="422"/>
      <c r="W505" s="748"/>
      <c r="X505" s="748"/>
      <c r="Y505" s="763"/>
      <c r="Z505" s="166"/>
      <c r="AA505" s="166"/>
      <c r="AB505" s="584"/>
    </row>
    <row r="506" spans="1:28" ht="15.75" customHeight="1">
      <c r="A506" s="759"/>
      <c r="B506" s="751"/>
      <c r="C506" s="752"/>
      <c r="D506" s="751"/>
      <c r="E506" s="753"/>
      <c r="F506" s="750"/>
      <c r="G506" s="166">
        <v>2023</v>
      </c>
      <c r="H506" s="166"/>
      <c r="I506" s="166"/>
      <c r="J506" s="166"/>
      <c r="K506" s="166"/>
      <c r="L506" s="166"/>
      <c r="M506" s="166"/>
      <c r="N506" s="166"/>
      <c r="O506" s="166"/>
      <c r="P506" s="166"/>
      <c r="Q506" s="166"/>
      <c r="R506" s="166"/>
      <c r="S506" s="166"/>
      <c r="T506" s="166"/>
      <c r="U506" s="166"/>
      <c r="V506" s="422"/>
      <c r="W506" s="748"/>
      <c r="X506" s="748"/>
      <c r="Y506" s="763"/>
      <c r="Z506" s="166"/>
      <c r="AA506" s="166"/>
      <c r="AB506" s="584"/>
    </row>
    <row r="507" spans="1:28" ht="15.75" customHeight="1">
      <c r="A507" s="759"/>
      <c r="B507" s="751"/>
      <c r="C507" s="752"/>
      <c r="D507" s="751"/>
      <c r="E507" s="753"/>
      <c r="F507" s="750" t="s">
        <v>388</v>
      </c>
      <c r="G507" s="166">
        <v>2015</v>
      </c>
      <c r="H507" s="166"/>
      <c r="I507" s="166"/>
      <c r="J507" s="166"/>
      <c r="K507" s="166"/>
      <c r="L507" s="166"/>
      <c r="M507" s="166"/>
      <c r="N507" s="166"/>
      <c r="O507" s="166"/>
      <c r="P507" s="166"/>
      <c r="Q507" s="166"/>
      <c r="R507" s="166"/>
      <c r="S507" s="166"/>
      <c r="T507" s="166"/>
      <c r="U507" s="166"/>
      <c r="V507" s="422"/>
      <c r="W507" s="748"/>
      <c r="X507" s="748"/>
      <c r="Y507" s="763"/>
      <c r="Z507" s="166"/>
      <c r="AA507" s="166"/>
      <c r="AB507" s="584"/>
    </row>
    <row r="508" spans="1:28" ht="15.75" customHeight="1">
      <c r="A508" s="759"/>
      <c r="B508" s="751"/>
      <c r="C508" s="752"/>
      <c r="D508" s="751"/>
      <c r="E508" s="753"/>
      <c r="F508" s="750"/>
      <c r="G508" s="166">
        <v>2016</v>
      </c>
      <c r="H508" s="166"/>
      <c r="I508" s="166"/>
      <c r="J508" s="166"/>
      <c r="K508" s="166"/>
      <c r="L508" s="166"/>
      <c r="M508" s="166"/>
      <c r="N508" s="166"/>
      <c r="O508" s="166"/>
      <c r="P508" s="166"/>
      <c r="Q508" s="166"/>
      <c r="R508" s="166"/>
      <c r="S508" s="166"/>
      <c r="T508" s="166"/>
      <c r="U508" s="166"/>
      <c r="V508" s="422"/>
      <c r="W508" s="748"/>
      <c r="X508" s="748"/>
      <c r="Y508" s="763"/>
      <c r="Z508" s="166"/>
      <c r="AA508" s="166"/>
      <c r="AB508" s="584"/>
    </row>
    <row r="509" spans="1:28" ht="15.75" customHeight="1">
      <c r="A509" s="759"/>
      <c r="B509" s="751"/>
      <c r="C509" s="752"/>
      <c r="D509" s="751"/>
      <c r="E509" s="753"/>
      <c r="F509" s="750"/>
      <c r="G509" s="166">
        <v>2023</v>
      </c>
      <c r="H509" s="166"/>
      <c r="I509" s="166"/>
      <c r="J509" s="166"/>
      <c r="K509" s="166"/>
      <c r="L509" s="166"/>
      <c r="M509" s="166"/>
      <c r="N509" s="166"/>
      <c r="O509" s="166"/>
      <c r="P509" s="166"/>
      <c r="Q509" s="166"/>
      <c r="R509" s="166"/>
      <c r="S509" s="166"/>
      <c r="T509" s="166"/>
      <c r="U509" s="166"/>
      <c r="V509" s="422"/>
      <c r="W509" s="748"/>
      <c r="X509" s="748"/>
      <c r="Y509" s="763"/>
      <c r="Z509" s="166"/>
      <c r="AA509" s="166"/>
      <c r="AB509" s="584"/>
    </row>
    <row r="510" spans="1:28" ht="15.75" customHeight="1">
      <c r="A510" s="759"/>
      <c r="B510" s="751">
        <v>5</v>
      </c>
      <c r="C510" s="752" t="s">
        <v>536</v>
      </c>
      <c r="D510" s="751" t="s">
        <v>390</v>
      </c>
      <c r="E510" s="753" t="s">
        <v>385</v>
      </c>
      <c r="F510" s="750" t="s">
        <v>389</v>
      </c>
      <c r="G510" s="166">
        <v>2015</v>
      </c>
      <c r="H510" s="166"/>
      <c r="I510" s="166"/>
      <c r="J510" s="166"/>
      <c r="K510" s="166"/>
      <c r="L510" s="166"/>
      <c r="M510" s="166"/>
      <c r="N510" s="166"/>
      <c r="O510" s="166"/>
      <c r="P510" s="166"/>
      <c r="Q510" s="166"/>
      <c r="R510" s="166"/>
      <c r="S510" s="166"/>
      <c r="T510" s="166"/>
      <c r="U510" s="166"/>
      <c r="V510" s="422"/>
      <c r="W510" s="748" t="s">
        <v>384</v>
      </c>
      <c r="X510" s="748" t="s">
        <v>384</v>
      </c>
      <c r="Y510" s="763" t="s">
        <v>527</v>
      </c>
      <c r="Z510" s="166"/>
      <c r="AA510" s="166"/>
      <c r="AB510" s="584"/>
    </row>
    <row r="511" spans="1:28" ht="15.75" customHeight="1">
      <c r="A511" s="759"/>
      <c r="B511" s="751"/>
      <c r="C511" s="752"/>
      <c r="D511" s="751"/>
      <c r="E511" s="753"/>
      <c r="F511" s="750"/>
      <c r="G511" s="166">
        <v>2016</v>
      </c>
      <c r="H511" s="166"/>
      <c r="I511" s="166"/>
      <c r="J511" s="166"/>
      <c r="K511" s="166"/>
      <c r="L511" s="166"/>
      <c r="M511" s="166"/>
      <c r="N511" s="166"/>
      <c r="O511" s="166"/>
      <c r="P511" s="166"/>
      <c r="Q511" s="166"/>
      <c r="R511" s="166"/>
      <c r="S511" s="166"/>
      <c r="T511" s="166"/>
      <c r="U511" s="166"/>
      <c r="V511" s="422"/>
      <c r="W511" s="748"/>
      <c r="X511" s="748"/>
      <c r="Y511" s="763"/>
      <c r="Z511" s="166"/>
      <c r="AA511" s="166"/>
      <c r="AB511" s="584"/>
    </row>
    <row r="512" spans="1:28" ht="15.75" customHeight="1">
      <c r="A512" s="759"/>
      <c r="B512" s="751"/>
      <c r="C512" s="752"/>
      <c r="D512" s="751"/>
      <c r="E512" s="753"/>
      <c r="F512" s="750"/>
      <c r="G512" s="166">
        <v>2023</v>
      </c>
      <c r="H512" s="166"/>
      <c r="I512" s="166"/>
      <c r="J512" s="166"/>
      <c r="K512" s="166"/>
      <c r="L512" s="166"/>
      <c r="M512" s="166"/>
      <c r="N512" s="166"/>
      <c r="O512" s="166"/>
      <c r="P512" s="166"/>
      <c r="Q512" s="166"/>
      <c r="R512" s="166"/>
      <c r="S512" s="166"/>
      <c r="T512" s="166"/>
      <c r="U512" s="166"/>
      <c r="V512" s="422"/>
      <c r="W512" s="748"/>
      <c r="X512" s="748"/>
      <c r="Y512" s="763"/>
      <c r="Z512" s="166"/>
      <c r="AA512" s="166"/>
      <c r="AB512" s="584"/>
    </row>
    <row r="513" spans="1:28" ht="15.75" customHeight="1">
      <c r="A513" s="759"/>
      <c r="B513" s="751"/>
      <c r="C513" s="752"/>
      <c r="D513" s="751"/>
      <c r="E513" s="753"/>
      <c r="F513" s="750" t="s">
        <v>388</v>
      </c>
      <c r="G513" s="166">
        <v>2015</v>
      </c>
      <c r="H513" s="166"/>
      <c r="I513" s="166"/>
      <c r="J513" s="166"/>
      <c r="K513" s="166"/>
      <c r="L513" s="166"/>
      <c r="M513" s="166"/>
      <c r="N513" s="166"/>
      <c r="O513" s="166"/>
      <c r="P513" s="166"/>
      <c r="Q513" s="166"/>
      <c r="R513" s="166"/>
      <c r="S513" s="166"/>
      <c r="T513" s="166"/>
      <c r="U513" s="166"/>
      <c r="V513" s="422"/>
      <c r="W513" s="748"/>
      <c r="X513" s="748"/>
      <c r="Y513" s="763"/>
      <c r="Z513" s="166"/>
      <c r="AA513" s="166"/>
      <c r="AB513" s="584"/>
    </row>
    <row r="514" spans="1:28" ht="15.75" customHeight="1">
      <c r="A514" s="759"/>
      <c r="B514" s="751"/>
      <c r="C514" s="752"/>
      <c r="D514" s="751"/>
      <c r="E514" s="753"/>
      <c r="F514" s="750"/>
      <c r="G514" s="166">
        <v>2016</v>
      </c>
      <c r="H514" s="166"/>
      <c r="I514" s="166"/>
      <c r="J514" s="166"/>
      <c r="K514" s="166"/>
      <c r="L514" s="166"/>
      <c r="M514" s="166"/>
      <c r="N514" s="166"/>
      <c r="O514" s="166"/>
      <c r="P514" s="166"/>
      <c r="Q514" s="166"/>
      <c r="R514" s="166"/>
      <c r="S514" s="166"/>
      <c r="T514" s="166"/>
      <c r="U514" s="166"/>
      <c r="V514" s="422"/>
      <c r="W514" s="748"/>
      <c r="X514" s="748"/>
      <c r="Y514" s="763"/>
      <c r="Z514" s="166"/>
      <c r="AA514" s="166"/>
      <c r="AB514" s="584"/>
    </row>
    <row r="515" spans="1:28" ht="15.75" customHeight="1">
      <c r="A515" s="759"/>
      <c r="B515" s="751"/>
      <c r="C515" s="752"/>
      <c r="D515" s="751"/>
      <c r="E515" s="753"/>
      <c r="F515" s="750"/>
      <c r="G515" s="166">
        <v>2023</v>
      </c>
      <c r="H515" s="166"/>
      <c r="I515" s="166"/>
      <c r="J515" s="166"/>
      <c r="K515" s="166"/>
      <c r="L515" s="166"/>
      <c r="M515" s="166"/>
      <c r="N515" s="166"/>
      <c r="O515" s="166"/>
      <c r="P515" s="166"/>
      <c r="Q515" s="166"/>
      <c r="R515" s="166"/>
      <c r="S515" s="166"/>
      <c r="T515" s="166"/>
      <c r="U515" s="166"/>
      <c r="V515" s="422"/>
      <c r="W515" s="748"/>
      <c r="X515" s="748"/>
      <c r="Y515" s="763"/>
      <c r="Z515" s="166"/>
      <c r="AA515" s="166"/>
      <c r="AB515" s="584"/>
    </row>
    <row r="516" spans="1:28" ht="15.75" customHeight="1">
      <c r="A516" s="759"/>
      <c r="B516" s="751">
        <v>6</v>
      </c>
      <c r="C516" s="752" t="s">
        <v>537</v>
      </c>
      <c r="D516" s="751" t="s">
        <v>390</v>
      </c>
      <c r="E516" s="753" t="s">
        <v>385</v>
      </c>
      <c r="F516" s="750" t="s">
        <v>389</v>
      </c>
      <c r="G516" s="166">
        <v>2015</v>
      </c>
      <c r="H516" s="166"/>
      <c r="I516" s="166"/>
      <c r="J516" s="166"/>
      <c r="K516" s="166"/>
      <c r="L516" s="166"/>
      <c r="M516" s="166"/>
      <c r="N516" s="166"/>
      <c r="O516" s="166"/>
      <c r="P516" s="166"/>
      <c r="Q516" s="166"/>
      <c r="R516" s="166"/>
      <c r="S516" s="166"/>
      <c r="T516" s="166"/>
      <c r="U516" s="166"/>
      <c r="V516" s="422"/>
      <c r="W516" s="748" t="s">
        <v>384</v>
      </c>
      <c r="X516" s="748" t="s">
        <v>384</v>
      </c>
      <c r="Y516" s="763" t="s">
        <v>527</v>
      </c>
      <c r="Z516" s="166"/>
      <c r="AA516" s="166"/>
      <c r="AB516" s="584"/>
    </row>
    <row r="517" spans="1:28" ht="15.75" customHeight="1">
      <c r="A517" s="759"/>
      <c r="B517" s="751"/>
      <c r="C517" s="752"/>
      <c r="D517" s="751"/>
      <c r="E517" s="753"/>
      <c r="F517" s="750"/>
      <c r="G517" s="166">
        <v>2016</v>
      </c>
      <c r="H517" s="166"/>
      <c r="I517" s="166"/>
      <c r="J517" s="166"/>
      <c r="K517" s="166"/>
      <c r="L517" s="166"/>
      <c r="M517" s="166"/>
      <c r="N517" s="166"/>
      <c r="O517" s="166"/>
      <c r="P517" s="166"/>
      <c r="Q517" s="166"/>
      <c r="R517" s="166"/>
      <c r="S517" s="166"/>
      <c r="T517" s="166"/>
      <c r="U517" s="166"/>
      <c r="V517" s="422"/>
      <c r="W517" s="748"/>
      <c r="X517" s="748"/>
      <c r="Y517" s="763"/>
      <c r="Z517" s="166"/>
      <c r="AA517" s="166"/>
      <c r="AB517" s="584"/>
    </row>
    <row r="518" spans="1:28" ht="15.75" customHeight="1">
      <c r="A518" s="759"/>
      <c r="B518" s="751"/>
      <c r="C518" s="752"/>
      <c r="D518" s="751"/>
      <c r="E518" s="753"/>
      <c r="F518" s="750"/>
      <c r="G518" s="166">
        <v>2023</v>
      </c>
      <c r="H518" s="166"/>
      <c r="I518" s="166"/>
      <c r="J518" s="166"/>
      <c r="K518" s="166"/>
      <c r="L518" s="166"/>
      <c r="M518" s="166"/>
      <c r="N518" s="166"/>
      <c r="O518" s="166"/>
      <c r="P518" s="166"/>
      <c r="Q518" s="166"/>
      <c r="R518" s="166"/>
      <c r="S518" s="166"/>
      <c r="T518" s="166"/>
      <c r="U518" s="166"/>
      <c r="V518" s="422"/>
      <c r="W518" s="748"/>
      <c r="X518" s="748"/>
      <c r="Y518" s="763"/>
      <c r="Z518" s="166"/>
      <c r="AA518" s="166"/>
      <c r="AB518" s="584"/>
    </row>
    <row r="519" spans="1:28" ht="15.75" customHeight="1">
      <c r="A519" s="759"/>
      <c r="B519" s="751"/>
      <c r="C519" s="752"/>
      <c r="D519" s="751"/>
      <c r="E519" s="753"/>
      <c r="F519" s="750" t="s">
        <v>388</v>
      </c>
      <c r="G519" s="166">
        <v>2015</v>
      </c>
      <c r="H519" s="166"/>
      <c r="I519" s="166"/>
      <c r="J519" s="166"/>
      <c r="K519" s="166"/>
      <c r="L519" s="166"/>
      <c r="M519" s="166"/>
      <c r="N519" s="166"/>
      <c r="O519" s="166"/>
      <c r="P519" s="166"/>
      <c r="Q519" s="166"/>
      <c r="R519" s="166"/>
      <c r="S519" s="166"/>
      <c r="T519" s="166"/>
      <c r="U519" s="166"/>
      <c r="V519" s="422"/>
      <c r="W519" s="748"/>
      <c r="X519" s="748"/>
      <c r="Y519" s="763"/>
      <c r="Z519" s="166"/>
      <c r="AA519" s="166"/>
      <c r="AB519" s="584"/>
    </row>
    <row r="520" spans="1:28" ht="15.75" customHeight="1">
      <c r="A520" s="759"/>
      <c r="B520" s="751"/>
      <c r="C520" s="752"/>
      <c r="D520" s="751"/>
      <c r="E520" s="753"/>
      <c r="F520" s="750"/>
      <c r="G520" s="166">
        <v>2016</v>
      </c>
      <c r="H520" s="166"/>
      <c r="I520" s="166"/>
      <c r="J520" s="166"/>
      <c r="K520" s="166"/>
      <c r="L520" s="166"/>
      <c r="M520" s="166"/>
      <c r="N520" s="166"/>
      <c r="O520" s="166"/>
      <c r="P520" s="166"/>
      <c r="Q520" s="166"/>
      <c r="R520" s="166"/>
      <c r="S520" s="166"/>
      <c r="T520" s="166"/>
      <c r="U520" s="166"/>
      <c r="V520" s="422"/>
      <c r="W520" s="748"/>
      <c r="X520" s="748"/>
      <c r="Y520" s="763"/>
      <c r="Z520" s="166"/>
      <c r="AA520" s="166"/>
      <c r="AB520" s="584"/>
    </row>
    <row r="521" spans="1:28" ht="15.75" customHeight="1">
      <c r="A521" s="759"/>
      <c r="B521" s="751"/>
      <c r="C521" s="752"/>
      <c r="D521" s="751"/>
      <c r="E521" s="753"/>
      <c r="F521" s="750"/>
      <c r="G521" s="166">
        <v>2023</v>
      </c>
      <c r="H521" s="166"/>
      <c r="I521" s="166"/>
      <c r="J521" s="166"/>
      <c r="K521" s="166"/>
      <c r="L521" s="166"/>
      <c r="M521" s="166"/>
      <c r="N521" s="166"/>
      <c r="O521" s="166"/>
      <c r="P521" s="166"/>
      <c r="Q521" s="166"/>
      <c r="R521" s="166"/>
      <c r="S521" s="166"/>
      <c r="T521" s="166"/>
      <c r="U521" s="166"/>
      <c r="V521" s="422"/>
      <c r="W521" s="748"/>
      <c r="X521" s="748"/>
      <c r="Y521" s="763"/>
      <c r="Z521" s="166"/>
      <c r="AA521" s="166"/>
      <c r="AB521" s="584"/>
    </row>
    <row r="522" spans="1:28" ht="15.75" customHeight="1">
      <c r="A522" s="759"/>
      <c r="B522" s="751">
        <v>7</v>
      </c>
      <c r="C522" s="752" t="s">
        <v>538</v>
      </c>
      <c r="D522" s="751" t="s">
        <v>390</v>
      </c>
      <c r="E522" s="753" t="s">
        <v>385</v>
      </c>
      <c r="F522" s="750" t="s">
        <v>389</v>
      </c>
      <c r="G522" s="166">
        <v>2015</v>
      </c>
      <c r="H522" s="166"/>
      <c r="I522" s="166"/>
      <c r="J522" s="166"/>
      <c r="K522" s="166"/>
      <c r="L522" s="166"/>
      <c r="M522" s="166"/>
      <c r="N522" s="166"/>
      <c r="O522" s="166"/>
      <c r="P522" s="166"/>
      <c r="Q522" s="166"/>
      <c r="R522" s="166"/>
      <c r="S522" s="166"/>
      <c r="T522" s="166"/>
      <c r="U522" s="166"/>
      <c r="V522" s="422"/>
      <c r="W522" s="748" t="s">
        <v>384</v>
      </c>
      <c r="X522" s="748" t="s">
        <v>384</v>
      </c>
      <c r="Y522" s="763" t="s">
        <v>527</v>
      </c>
      <c r="Z522" s="166"/>
      <c r="AA522" s="166"/>
      <c r="AB522" s="584"/>
    </row>
    <row r="523" spans="1:28" ht="15.75" customHeight="1">
      <c r="A523" s="759"/>
      <c r="B523" s="751"/>
      <c r="C523" s="752"/>
      <c r="D523" s="751"/>
      <c r="E523" s="753"/>
      <c r="F523" s="750"/>
      <c r="G523" s="166">
        <v>2016</v>
      </c>
      <c r="H523" s="166"/>
      <c r="I523" s="166"/>
      <c r="J523" s="166"/>
      <c r="K523" s="166"/>
      <c r="L523" s="166"/>
      <c r="M523" s="166"/>
      <c r="N523" s="166"/>
      <c r="O523" s="166"/>
      <c r="P523" s="166"/>
      <c r="Q523" s="166"/>
      <c r="R523" s="166"/>
      <c r="S523" s="166"/>
      <c r="T523" s="166"/>
      <c r="U523" s="166"/>
      <c r="V523" s="422"/>
      <c r="W523" s="748"/>
      <c r="X523" s="748"/>
      <c r="Y523" s="763"/>
      <c r="Z523" s="166"/>
      <c r="AA523" s="166"/>
      <c r="AB523" s="584"/>
    </row>
    <row r="524" spans="1:28" ht="15.75" customHeight="1">
      <c r="A524" s="759"/>
      <c r="B524" s="751"/>
      <c r="C524" s="752"/>
      <c r="D524" s="751"/>
      <c r="E524" s="753"/>
      <c r="F524" s="750"/>
      <c r="G524" s="166">
        <v>2023</v>
      </c>
      <c r="H524" s="166"/>
      <c r="I524" s="166"/>
      <c r="J524" s="166"/>
      <c r="K524" s="166"/>
      <c r="L524" s="166"/>
      <c r="M524" s="166"/>
      <c r="N524" s="166"/>
      <c r="O524" s="166"/>
      <c r="P524" s="166"/>
      <c r="Q524" s="166"/>
      <c r="R524" s="166"/>
      <c r="S524" s="166"/>
      <c r="T524" s="166"/>
      <c r="U524" s="166"/>
      <c r="V524" s="422"/>
      <c r="W524" s="748"/>
      <c r="X524" s="748"/>
      <c r="Y524" s="763"/>
      <c r="Z524" s="166"/>
      <c r="AA524" s="166"/>
      <c r="AB524" s="584"/>
    </row>
    <row r="525" spans="1:28" ht="15.75" customHeight="1">
      <c r="A525" s="759"/>
      <c r="B525" s="751"/>
      <c r="C525" s="752"/>
      <c r="D525" s="751"/>
      <c r="E525" s="753"/>
      <c r="F525" s="750" t="s">
        <v>388</v>
      </c>
      <c r="G525" s="166">
        <v>2015</v>
      </c>
      <c r="H525" s="166"/>
      <c r="I525" s="166"/>
      <c r="J525" s="166"/>
      <c r="K525" s="166"/>
      <c r="L525" s="166"/>
      <c r="M525" s="166"/>
      <c r="N525" s="166"/>
      <c r="O525" s="166"/>
      <c r="P525" s="166"/>
      <c r="Q525" s="166"/>
      <c r="R525" s="166"/>
      <c r="S525" s="166"/>
      <c r="T525" s="166"/>
      <c r="U525" s="166"/>
      <c r="V525" s="422"/>
      <c r="W525" s="748"/>
      <c r="X525" s="748"/>
      <c r="Y525" s="763"/>
      <c r="Z525" s="166"/>
      <c r="AA525" s="166"/>
      <c r="AB525" s="584"/>
    </row>
    <row r="526" spans="1:28" ht="15.75" customHeight="1">
      <c r="A526" s="759"/>
      <c r="B526" s="751"/>
      <c r="C526" s="752"/>
      <c r="D526" s="751"/>
      <c r="E526" s="753"/>
      <c r="F526" s="750"/>
      <c r="G526" s="166">
        <v>2016</v>
      </c>
      <c r="H526" s="166"/>
      <c r="I526" s="166"/>
      <c r="J526" s="166"/>
      <c r="K526" s="166"/>
      <c r="L526" s="166"/>
      <c r="M526" s="166"/>
      <c r="N526" s="166"/>
      <c r="O526" s="166"/>
      <c r="P526" s="166"/>
      <c r="Q526" s="166"/>
      <c r="R526" s="166"/>
      <c r="S526" s="166"/>
      <c r="T526" s="166"/>
      <c r="U526" s="166"/>
      <c r="V526" s="422"/>
      <c r="W526" s="748"/>
      <c r="X526" s="748"/>
      <c r="Y526" s="763"/>
      <c r="Z526" s="166"/>
      <c r="AA526" s="166"/>
      <c r="AB526" s="584"/>
    </row>
    <row r="527" spans="1:28" ht="15.75" customHeight="1">
      <c r="A527" s="759"/>
      <c r="B527" s="751"/>
      <c r="C527" s="752"/>
      <c r="D527" s="751"/>
      <c r="E527" s="753"/>
      <c r="F527" s="750"/>
      <c r="G527" s="166">
        <v>2023</v>
      </c>
      <c r="H527" s="166"/>
      <c r="I527" s="166"/>
      <c r="J527" s="166"/>
      <c r="K527" s="166"/>
      <c r="L527" s="166"/>
      <c r="M527" s="166"/>
      <c r="N527" s="166"/>
      <c r="O527" s="166"/>
      <c r="P527" s="166"/>
      <c r="Q527" s="166"/>
      <c r="R527" s="166"/>
      <c r="S527" s="166"/>
      <c r="T527" s="166"/>
      <c r="U527" s="166"/>
      <c r="V527" s="422"/>
      <c r="W527" s="748"/>
      <c r="X527" s="748"/>
      <c r="Y527" s="763"/>
      <c r="Z527" s="166"/>
      <c r="AA527" s="166"/>
      <c r="AB527" s="584"/>
    </row>
    <row r="528" spans="1:28" ht="15.75" customHeight="1">
      <c r="A528" s="759"/>
      <c r="B528" s="751">
        <v>8</v>
      </c>
      <c r="C528" s="752" t="s">
        <v>539</v>
      </c>
      <c r="D528" s="751" t="s">
        <v>390</v>
      </c>
      <c r="E528" s="753" t="s">
        <v>385</v>
      </c>
      <c r="F528" s="750" t="s">
        <v>389</v>
      </c>
      <c r="G528" s="166">
        <v>2015</v>
      </c>
      <c r="H528" s="166"/>
      <c r="I528" s="166"/>
      <c r="J528" s="166"/>
      <c r="K528" s="166"/>
      <c r="L528" s="166"/>
      <c r="M528" s="166"/>
      <c r="N528" s="166"/>
      <c r="O528" s="166"/>
      <c r="P528" s="166"/>
      <c r="Q528" s="166"/>
      <c r="R528" s="166"/>
      <c r="S528" s="166"/>
      <c r="T528" s="166"/>
      <c r="U528" s="166"/>
      <c r="V528" s="422"/>
      <c r="W528" s="748" t="s">
        <v>384</v>
      </c>
      <c r="X528" s="748" t="s">
        <v>384</v>
      </c>
      <c r="Y528" s="763" t="s">
        <v>527</v>
      </c>
      <c r="Z528" s="166"/>
      <c r="AA528" s="166"/>
      <c r="AB528" s="584"/>
    </row>
    <row r="529" spans="1:28" ht="15.75" customHeight="1">
      <c r="A529" s="759"/>
      <c r="B529" s="751"/>
      <c r="C529" s="752"/>
      <c r="D529" s="751"/>
      <c r="E529" s="753"/>
      <c r="F529" s="750"/>
      <c r="G529" s="166">
        <v>2016</v>
      </c>
      <c r="H529" s="166"/>
      <c r="I529" s="166"/>
      <c r="J529" s="166"/>
      <c r="K529" s="166"/>
      <c r="L529" s="166"/>
      <c r="M529" s="166"/>
      <c r="N529" s="166"/>
      <c r="O529" s="166"/>
      <c r="P529" s="166"/>
      <c r="Q529" s="166"/>
      <c r="R529" s="166"/>
      <c r="S529" s="166"/>
      <c r="T529" s="166"/>
      <c r="U529" s="166"/>
      <c r="V529" s="422"/>
      <c r="W529" s="748"/>
      <c r="X529" s="748"/>
      <c r="Y529" s="763"/>
      <c r="Z529" s="166"/>
      <c r="AA529" s="166"/>
      <c r="AB529" s="584"/>
    </row>
    <row r="530" spans="1:28" ht="15.75" customHeight="1">
      <c r="A530" s="759"/>
      <c r="B530" s="751"/>
      <c r="C530" s="752"/>
      <c r="D530" s="751"/>
      <c r="E530" s="753"/>
      <c r="F530" s="750"/>
      <c r="G530" s="166">
        <v>2023</v>
      </c>
      <c r="H530" s="166"/>
      <c r="I530" s="166"/>
      <c r="J530" s="166"/>
      <c r="K530" s="166"/>
      <c r="L530" s="166"/>
      <c r="M530" s="166"/>
      <c r="N530" s="166"/>
      <c r="O530" s="166"/>
      <c r="P530" s="166"/>
      <c r="Q530" s="166"/>
      <c r="R530" s="166"/>
      <c r="S530" s="166"/>
      <c r="T530" s="166"/>
      <c r="U530" s="166"/>
      <c r="V530" s="422"/>
      <c r="W530" s="748"/>
      <c r="X530" s="748"/>
      <c r="Y530" s="763"/>
      <c r="Z530" s="166"/>
      <c r="AA530" s="166"/>
      <c r="AB530" s="584"/>
    </row>
    <row r="531" spans="1:28" ht="15.75" customHeight="1">
      <c r="A531" s="759"/>
      <c r="B531" s="751"/>
      <c r="C531" s="752"/>
      <c r="D531" s="751"/>
      <c r="E531" s="753"/>
      <c r="F531" s="750" t="s">
        <v>388</v>
      </c>
      <c r="G531" s="166">
        <v>2015</v>
      </c>
      <c r="H531" s="166"/>
      <c r="I531" s="166"/>
      <c r="J531" s="166"/>
      <c r="K531" s="166"/>
      <c r="L531" s="166"/>
      <c r="M531" s="166"/>
      <c r="N531" s="166"/>
      <c r="O531" s="166"/>
      <c r="P531" s="166"/>
      <c r="Q531" s="166"/>
      <c r="R531" s="166"/>
      <c r="S531" s="166"/>
      <c r="T531" s="166"/>
      <c r="U531" s="166"/>
      <c r="V531" s="422"/>
      <c r="W531" s="748"/>
      <c r="X531" s="748"/>
      <c r="Y531" s="763"/>
      <c r="Z531" s="166"/>
      <c r="AA531" s="166"/>
      <c r="AB531" s="584"/>
    </row>
    <row r="532" spans="1:28" ht="15.75" customHeight="1">
      <c r="A532" s="759"/>
      <c r="B532" s="751"/>
      <c r="C532" s="752"/>
      <c r="D532" s="751"/>
      <c r="E532" s="753"/>
      <c r="F532" s="750"/>
      <c r="G532" s="166">
        <v>2016</v>
      </c>
      <c r="H532" s="166"/>
      <c r="I532" s="166"/>
      <c r="J532" s="166"/>
      <c r="K532" s="166"/>
      <c r="L532" s="166"/>
      <c r="M532" s="166"/>
      <c r="N532" s="166"/>
      <c r="O532" s="166"/>
      <c r="P532" s="166"/>
      <c r="Q532" s="166"/>
      <c r="R532" s="166"/>
      <c r="S532" s="166"/>
      <c r="T532" s="166"/>
      <c r="U532" s="166"/>
      <c r="V532" s="422"/>
      <c r="W532" s="748"/>
      <c r="X532" s="748"/>
      <c r="Y532" s="763"/>
      <c r="Z532" s="166"/>
      <c r="AA532" s="166"/>
      <c r="AB532" s="584"/>
    </row>
    <row r="533" spans="1:28" ht="15.75" customHeight="1">
      <c r="A533" s="759"/>
      <c r="B533" s="751"/>
      <c r="C533" s="752"/>
      <c r="D533" s="751"/>
      <c r="E533" s="753"/>
      <c r="F533" s="750"/>
      <c r="G533" s="166">
        <v>2023</v>
      </c>
      <c r="H533" s="166"/>
      <c r="I533" s="166"/>
      <c r="J533" s="166"/>
      <c r="K533" s="166"/>
      <c r="L533" s="166"/>
      <c r="M533" s="166"/>
      <c r="N533" s="166"/>
      <c r="O533" s="166"/>
      <c r="P533" s="166"/>
      <c r="Q533" s="166"/>
      <c r="R533" s="166"/>
      <c r="S533" s="166"/>
      <c r="T533" s="166"/>
      <c r="U533" s="166"/>
      <c r="V533" s="422"/>
      <c r="W533" s="748"/>
      <c r="X533" s="748"/>
      <c r="Y533" s="763"/>
      <c r="Z533" s="166"/>
      <c r="AA533" s="166"/>
      <c r="AB533" s="584"/>
    </row>
    <row r="534" spans="1:28" ht="15.75" customHeight="1">
      <c r="A534" s="759"/>
      <c r="B534" s="751">
        <v>9</v>
      </c>
      <c r="C534" s="752" t="s">
        <v>540</v>
      </c>
      <c r="D534" s="751" t="s">
        <v>541</v>
      </c>
      <c r="E534" s="753" t="s">
        <v>385</v>
      </c>
      <c r="F534" s="750" t="s">
        <v>389</v>
      </c>
      <c r="G534" s="166">
        <v>2015</v>
      </c>
      <c r="H534" s="166"/>
      <c r="I534" s="166"/>
      <c r="J534" s="166"/>
      <c r="K534" s="166"/>
      <c r="L534" s="166"/>
      <c r="M534" s="166"/>
      <c r="N534" s="166"/>
      <c r="O534" s="166"/>
      <c r="P534" s="166"/>
      <c r="Q534" s="166"/>
      <c r="R534" s="166"/>
      <c r="S534" s="166"/>
      <c r="T534" s="166"/>
      <c r="U534" s="166"/>
      <c r="V534" s="422"/>
      <c r="W534" s="748" t="s">
        <v>384</v>
      </c>
      <c r="X534" s="748" t="s">
        <v>384</v>
      </c>
      <c r="Y534" s="763" t="s">
        <v>527</v>
      </c>
      <c r="Z534" s="166"/>
      <c r="AA534" s="166"/>
      <c r="AB534" s="584"/>
    </row>
    <row r="535" spans="1:28" ht="15.75" customHeight="1">
      <c r="A535" s="759"/>
      <c r="B535" s="751"/>
      <c r="C535" s="752"/>
      <c r="D535" s="751"/>
      <c r="E535" s="753"/>
      <c r="F535" s="750"/>
      <c r="G535" s="166">
        <v>2016</v>
      </c>
      <c r="H535" s="166"/>
      <c r="I535" s="166"/>
      <c r="J535" s="166"/>
      <c r="K535" s="166"/>
      <c r="L535" s="166"/>
      <c r="M535" s="166"/>
      <c r="N535" s="166"/>
      <c r="O535" s="166"/>
      <c r="P535" s="166"/>
      <c r="Q535" s="166"/>
      <c r="R535" s="166"/>
      <c r="S535" s="166"/>
      <c r="T535" s="166"/>
      <c r="U535" s="166"/>
      <c r="V535" s="422"/>
      <c r="W535" s="748"/>
      <c r="X535" s="748"/>
      <c r="Y535" s="763"/>
      <c r="Z535" s="166"/>
      <c r="AA535" s="166"/>
      <c r="AB535" s="584"/>
    </row>
    <row r="536" spans="1:28" ht="15.75" customHeight="1">
      <c r="A536" s="759"/>
      <c r="B536" s="751"/>
      <c r="C536" s="752"/>
      <c r="D536" s="751"/>
      <c r="E536" s="753"/>
      <c r="F536" s="750"/>
      <c r="G536" s="166">
        <v>2023</v>
      </c>
      <c r="H536" s="166"/>
      <c r="I536" s="166"/>
      <c r="J536" s="166"/>
      <c r="K536" s="166"/>
      <c r="L536" s="166"/>
      <c r="M536" s="166"/>
      <c r="N536" s="166"/>
      <c r="O536" s="166"/>
      <c r="P536" s="166"/>
      <c r="Q536" s="166"/>
      <c r="R536" s="166"/>
      <c r="S536" s="166"/>
      <c r="T536" s="166"/>
      <c r="U536" s="166"/>
      <c r="V536" s="422"/>
      <c r="W536" s="748"/>
      <c r="X536" s="748"/>
      <c r="Y536" s="763"/>
      <c r="Z536" s="166"/>
      <c r="AA536" s="166"/>
      <c r="AB536" s="584"/>
    </row>
    <row r="537" spans="1:28" ht="15.75" customHeight="1">
      <c r="A537" s="759"/>
      <c r="B537" s="751"/>
      <c r="C537" s="752"/>
      <c r="D537" s="751"/>
      <c r="E537" s="753"/>
      <c r="F537" s="750" t="s">
        <v>388</v>
      </c>
      <c r="G537" s="166">
        <v>2015</v>
      </c>
      <c r="H537" s="166"/>
      <c r="I537" s="166"/>
      <c r="J537" s="166"/>
      <c r="K537" s="166"/>
      <c r="L537" s="166"/>
      <c r="M537" s="166"/>
      <c r="N537" s="166"/>
      <c r="O537" s="166"/>
      <c r="P537" s="166"/>
      <c r="Q537" s="166"/>
      <c r="R537" s="166"/>
      <c r="S537" s="166"/>
      <c r="T537" s="166"/>
      <c r="U537" s="166"/>
      <c r="V537" s="422"/>
      <c r="W537" s="748"/>
      <c r="X537" s="748"/>
      <c r="Y537" s="763"/>
      <c r="Z537" s="166"/>
      <c r="AA537" s="166"/>
      <c r="AB537" s="584"/>
    </row>
    <row r="538" spans="1:28" ht="15.75" customHeight="1">
      <c r="A538" s="759"/>
      <c r="B538" s="751"/>
      <c r="C538" s="752"/>
      <c r="D538" s="751"/>
      <c r="E538" s="753"/>
      <c r="F538" s="750"/>
      <c r="G538" s="166">
        <v>2016</v>
      </c>
      <c r="H538" s="166"/>
      <c r="I538" s="166"/>
      <c r="J538" s="166"/>
      <c r="K538" s="166"/>
      <c r="L538" s="166"/>
      <c r="M538" s="166"/>
      <c r="N538" s="166"/>
      <c r="O538" s="166"/>
      <c r="P538" s="166"/>
      <c r="Q538" s="166"/>
      <c r="R538" s="166"/>
      <c r="S538" s="166"/>
      <c r="T538" s="166"/>
      <c r="U538" s="166"/>
      <c r="V538" s="422"/>
      <c r="W538" s="748"/>
      <c r="X538" s="748"/>
      <c r="Y538" s="763"/>
      <c r="Z538" s="166"/>
      <c r="AA538" s="166"/>
      <c r="AB538" s="584"/>
    </row>
    <row r="539" spans="1:28" ht="15.75" customHeight="1">
      <c r="A539" s="759"/>
      <c r="B539" s="751"/>
      <c r="C539" s="752"/>
      <c r="D539" s="751"/>
      <c r="E539" s="753"/>
      <c r="F539" s="750"/>
      <c r="G539" s="166">
        <v>2023</v>
      </c>
      <c r="H539" s="166"/>
      <c r="I539" s="166"/>
      <c r="J539" s="166"/>
      <c r="K539" s="166"/>
      <c r="L539" s="166"/>
      <c r="M539" s="166"/>
      <c r="N539" s="166"/>
      <c r="O539" s="166"/>
      <c r="P539" s="166"/>
      <c r="Q539" s="166"/>
      <c r="R539" s="166"/>
      <c r="S539" s="166"/>
      <c r="T539" s="166"/>
      <c r="U539" s="166"/>
      <c r="V539" s="422"/>
      <c r="W539" s="748"/>
      <c r="X539" s="748"/>
      <c r="Y539" s="763"/>
      <c r="Z539" s="166"/>
      <c r="AA539" s="166"/>
      <c r="AB539" s="584"/>
    </row>
    <row r="540" spans="1:28" ht="15.75" customHeight="1">
      <c r="A540" s="759"/>
      <c r="B540" s="751">
        <v>10</v>
      </c>
      <c r="C540" s="752" t="s">
        <v>542</v>
      </c>
      <c r="D540" s="751" t="s">
        <v>543</v>
      </c>
      <c r="E540" s="753" t="s">
        <v>385</v>
      </c>
      <c r="F540" s="750" t="s">
        <v>389</v>
      </c>
      <c r="G540" s="166">
        <v>2015</v>
      </c>
      <c r="H540" s="166"/>
      <c r="I540" s="166"/>
      <c r="J540" s="166"/>
      <c r="K540" s="166"/>
      <c r="L540" s="166"/>
      <c r="M540" s="166"/>
      <c r="N540" s="166"/>
      <c r="O540" s="166"/>
      <c r="P540" s="166"/>
      <c r="Q540" s="166"/>
      <c r="R540" s="166"/>
      <c r="S540" s="166"/>
      <c r="T540" s="166"/>
      <c r="U540" s="166"/>
      <c r="V540" s="422"/>
      <c r="W540" s="748" t="s">
        <v>384</v>
      </c>
      <c r="X540" s="748" t="s">
        <v>384</v>
      </c>
      <c r="Y540" s="763" t="s">
        <v>527</v>
      </c>
      <c r="Z540" s="166"/>
      <c r="AA540" s="166"/>
      <c r="AB540" s="584"/>
    </row>
    <row r="541" spans="1:28" ht="15.75" customHeight="1">
      <c r="A541" s="759"/>
      <c r="B541" s="751"/>
      <c r="C541" s="752"/>
      <c r="D541" s="751"/>
      <c r="E541" s="753"/>
      <c r="F541" s="750"/>
      <c r="G541" s="166">
        <v>2016</v>
      </c>
      <c r="H541" s="166"/>
      <c r="I541" s="166"/>
      <c r="J541" s="166"/>
      <c r="K541" s="166"/>
      <c r="L541" s="166"/>
      <c r="M541" s="166"/>
      <c r="N541" s="166"/>
      <c r="O541" s="166"/>
      <c r="P541" s="166"/>
      <c r="Q541" s="166"/>
      <c r="R541" s="166"/>
      <c r="S541" s="166"/>
      <c r="T541" s="166"/>
      <c r="U541" s="166"/>
      <c r="V541" s="422"/>
      <c r="W541" s="748"/>
      <c r="X541" s="748"/>
      <c r="Y541" s="763"/>
      <c r="Z541" s="166"/>
      <c r="AA541" s="166"/>
      <c r="AB541" s="584"/>
    </row>
    <row r="542" spans="1:28" ht="15.75" customHeight="1">
      <c r="A542" s="759"/>
      <c r="B542" s="751"/>
      <c r="C542" s="752"/>
      <c r="D542" s="751"/>
      <c r="E542" s="753"/>
      <c r="F542" s="750"/>
      <c r="G542" s="166">
        <v>2023</v>
      </c>
      <c r="H542" s="166"/>
      <c r="I542" s="166"/>
      <c r="J542" s="166"/>
      <c r="K542" s="166"/>
      <c r="L542" s="166"/>
      <c r="M542" s="166"/>
      <c r="N542" s="166"/>
      <c r="O542" s="166"/>
      <c r="P542" s="166"/>
      <c r="Q542" s="166"/>
      <c r="R542" s="166"/>
      <c r="S542" s="166"/>
      <c r="T542" s="166"/>
      <c r="U542" s="166"/>
      <c r="V542" s="422"/>
      <c r="W542" s="748"/>
      <c r="X542" s="748"/>
      <c r="Y542" s="763"/>
      <c r="Z542" s="166"/>
      <c r="AA542" s="166"/>
      <c r="AB542" s="584"/>
    </row>
    <row r="543" spans="1:28" ht="15.75" customHeight="1">
      <c r="A543" s="759"/>
      <c r="B543" s="751"/>
      <c r="C543" s="752"/>
      <c r="D543" s="751"/>
      <c r="E543" s="753"/>
      <c r="F543" s="750" t="s">
        <v>388</v>
      </c>
      <c r="G543" s="166">
        <v>2015</v>
      </c>
      <c r="H543" s="166"/>
      <c r="I543" s="166"/>
      <c r="J543" s="166"/>
      <c r="K543" s="166"/>
      <c r="L543" s="166"/>
      <c r="M543" s="166"/>
      <c r="N543" s="166"/>
      <c r="O543" s="166"/>
      <c r="P543" s="166"/>
      <c r="Q543" s="166"/>
      <c r="R543" s="166"/>
      <c r="S543" s="166"/>
      <c r="T543" s="166"/>
      <c r="U543" s="166"/>
      <c r="V543" s="422"/>
      <c r="W543" s="748"/>
      <c r="X543" s="748"/>
      <c r="Y543" s="763"/>
      <c r="Z543" s="166"/>
      <c r="AA543" s="166"/>
      <c r="AB543" s="584"/>
    </row>
    <row r="544" spans="1:28" ht="15.75" customHeight="1">
      <c r="A544" s="759"/>
      <c r="B544" s="751"/>
      <c r="C544" s="752"/>
      <c r="D544" s="751"/>
      <c r="E544" s="753"/>
      <c r="F544" s="750"/>
      <c r="G544" s="166">
        <v>2016</v>
      </c>
      <c r="H544" s="166"/>
      <c r="I544" s="166"/>
      <c r="J544" s="166"/>
      <c r="K544" s="166"/>
      <c r="L544" s="166"/>
      <c r="M544" s="166"/>
      <c r="N544" s="166"/>
      <c r="O544" s="166"/>
      <c r="P544" s="166"/>
      <c r="Q544" s="166"/>
      <c r="R544" s="166"/>
      <c r="S544" s="166"/>
      <c r="T544" s="166"/>
      <c r="U544" s="166"/>
      <c r="V544" s="422"/>
      <c r="W544" s="748"/>
      <c r="X544" s="748"/>
      <c r="Y544" s="763"/>
      <c r="Z544" s="166"/>
      <c r="AA544" s="166"/>
      <c r="AB544" s="584"/>
    </row>
    <row r="545" spans="1:28" ht="15.75" customHeight="1">
      <c r="A545" s="759"/>
      <c r="B545" s="751"/>
      <c r="C545" s="752"/>
      <c r="D545" s="751"/>
      <c r="E545" s="753"/>
      <c r="F545" s="750"/>
      <c r="G545" s="166">
        <v>2023</v>
      </c>
      <c r="H545" s="166"/>
      <c r="I545" s="166"/>
      <c r="J545" s="166"/>
      <c r="K545" s="166"/>
      <c r="L545" s="166"/>
      <c r="M545" s="166"/>
      <c r="N545" s="166"/>
      <c r="O545" s="166"/>
      <c r="P545" s="166"/>
      <c r="Q545" s="166"/>
      <c r="R545" s="166"/>
      <c r="S545" s="166"/>
      <c r="T545" s="166"/>
      <c r="U545" s="166"/>
      <c r="V545" s="422"/>
      <c r="W545" s="748"/>
      <c r="X545" s="748"/>
      <c r="Y545" s="763"/>
      <c r="Z545" s="166"/>
      <c r="AA545" s="166"/>
      <c r="AB545" s="584"/>
    </row>
    <row r="546" spans="1:28" ht="15.75" customHeight="1">
      <c r="A546" s="759"/>
      <c r="B546" s="751">
        <v>11</v>
      </c>
      <c r="C546" s="752" t="s">
        <v>544</v>
      </c>
      <c r="D546" s="767" t="s">
        <v>543</v>
      </c>
      <c r="E546" s="753" t="s">
        <v>385</v>
      </c>
      <c r="F546" s="750" t="s">
        <v>389</v>
      </c>
      <c r="G546" s="166">
        <v>2015</v>
      </c>
      <c r="H546" s="166"/>
      <c r="I546" s="166"/>
      <c r="J546" s="166"/>
      <c r="K546" s="166"/>
      <c r="L546" s="166"/>
      <c r="M546" s="166"/>
      <c r="N546" s="166"/>
      <c r="O546" s="166"/>
      <c r="P546" s="166"/>
      <c r="Q546" s="166"/>
      <c r="R546" s="166"/>
      <c r="S546" s="166"/>
      <c r="T546" s="166"/>
      <c r="U546" s="166"/>
      <c r="V546" s="422"/>
      <c r="W546" s="748" t="s">
        <v>384</v>
      </c>
      <c r="X546" s="748" t="s">
        <v>384</v>
      </c>
      <c r="Y546" s="763" t="s">
        <v>527</v>
      </c>
      <c r="Z546" s="166"/>
      <c r="AA546" s="166"/>
      <c r="AB546" s="584"/>
    </row>
    <row r="547" spans="1:28" ht="15.75" customHeight="1">
      <c r="A547" s="759"/>
      <c r="B547" s="751"/>
      <c r="C547" s="752"/>
      <c r="D547" s="767"/>
      <c r="E547" s="753"/>
      <c r="F547" s="750"/>
      <c r="G547" s="166">
        <v>2016</v>
      </c>
      <c r="H547" s="166"/>
      <c r="I547" s="166"/>
      <c r="J547" s="166"/>
      <c r="K547" s="166"/>
      <c r="L547" s="166"/>
      <c r="M547" s="166"/>
      <c r="N547" s="166"/>
      <c r="O547" s="166"/>
      <c r="P547" s="166"/>
      <c r="Q547" s="166"/>
      <c r="R547" s="166"/>
      <c r="S547" s="166"/>
      <c r="T547" s="166"/>
      <c r="U547" s="166"/>
      <c r="V547" s="422"/>
      <c r="W547" s="748"/>
      <c r="X547" s="748"/>
      <c r="Y547" s="763"/>
      <c r="Z547" s="166"/>
      <c r="AA547" s="166"/>
      <c r="AB547" s="584"/>
    </row>
    <row r="548" spans="1:28" ht="15.75" customHeight="1">
      <c r="A548" s="759"/>
      <c r="B548" s="751"/>
      <c r="C548" s="752"/>
      <c r="D548" s="767"/>
      <c r="E548" s="753"/>
      <c r="F548" s="750"/>
      <c r="G548" s="166">
        <v>2023</v>
      </c>
      <c r="H548" s="166"/>
      <c r="I548" s="166"/>
      <c r="J548" s="166"/>
      <c r="K548" s="166"/>
      <c r="L548" s="166"/>
      <c r="M548" s="166"/>
      <c r="N548" s="166"/>
      <c r="O548" s="166"/>
      <c r="P548" s="166"/>
      <c r="Q548" s="166"/>
      <c r="R548" s="166"/>
      <c r="S548" s="166"/>
      <c r="T548" s="166"/>
      <c r="U548" s="166"/>
      <c r="V548" s="422"/>
      <c r="W548" s="748"/>
      <c r="X548" s="748"/>
      <c r="Y548" s="763"/>
      <c r="Z548" s="166"/>
      <c r="AA548" s="166"/>
      <c r="AB548" s="584"/>
    </row>
    <row r="549" spans="1:28" ht="15.75" customHeight="1">
      <c r="A549" s="759"/>
      <c r="B549" s="751"/>
      <c r="C549" s="752"/>
      <c r="D549" s="767"/>
      <c r="E549" s="753"/>
      <c r="F549" s="750" t="s">
        <v>388</v>
      </c>
      <c r="G549" s="166">
        <v>2015</v>
      </c>
      <c r="H549" s="166"/>
      <c r="I549" s="166"/>
      <c r="J549" s="166"/>
      <c r="K549" s="166"/>
      <c r="L549" s="166"/>
      <c r="M549" s="166"/>
      <c r="N549" s="166"/>
      <c r="O549" s="166"/>
      <c r="P549" s="166"/>
      <c r="Q549" s="166"/>
      <c r="R549" s="166"/>
      <c r="S549" s="166"/>
      <c r="T549" s="166"/>
      <c r="U549" s="166"/>
      <c r="V549" s="422"/>
      <c r="W549" s="748"/>
      <c r="X549" s="748"/>
      <c r="Y549" s="763"/>
      <c r="Z549" s="166"/>
      <c r="AA549" s="166"/>
      <c r="AB549" s="584"/>
    </row>
    <row r="550" spans="1:28" ht="15.75" customHeight="1">
      <c r="A550" s="759"/>
      <c r="B550" s="751"/>
      <c r="C550" s="752"/>
      <c r="D550" s="767"/>
      <c r="E550" s="753"/>
      <c r="F550" s="750"/>
      <c r="G550" s="166">
        <v>2016</v>
      </c>
      <c r="H550" s="166"/>
      <c r="I550" s="166"/>
      <c r="J550" s="166"/>
      <c r="K550" s="166"/>
      <c r="L550" s="166"/>
      <c r="M550" s="166"/>
      <c r="N550" s="166"/>
      <c r="O550" s="166"/>
      <c r="P550" s="166"/>
      <c r="Q550" s="166"/>
      <c r="R550" s="166"/>
      <c r="S550" s="166"/>
      <c r="T550" s="166"/>
      <c r="U550" s="166"/>
      <c r="V550" s="422"/>
      <c r="W550" s="748"/>
      <c r="X550" s="748"/>
      <c r="Y550" s="763"/>
      <c r="Z550" s="166"/>
      <c r="AA550" s="166"/>
      <c r="AB550" s="584"/>
    </row>
    <row r="551" spans="1:28" ht="15.75" customHeight="1">
      <c r="A551" s="759"/>
      <c r="B551" s="751"/>
      <c r="C551" s="752"/>
      <c r="D551" s="767"/>
      <c r="E551" s="753"/>
      <c r="F551" s="750"/>
      <c r="G551" s="166">
        <v>2023</v>
      </c>
      <c r="H551" s="166"/>
      <c r="I551" s="166"/>
      <c r="J551" s="166"/>
      <c r="K551" s="166"/>
      <c r="L551" s="166"/>
      <c r="M551" s="166"/>
      <c r="N551" s="166"/>
      <c r="O551" s="166"/>
      <c r="P551" s="166"/>
      <c r="Q551" s="166"/>
      <c r="R551" s="166"/>
      <c r="S551" s="166"/>
      <c r="T551" s="166"/>
      <c r="U551" s="166"/>
      <c r="V551" s="422"/>
      <c r="W551" s="748"/>
      <c r="X551" s="748"/>
      <c r="Y551" s="763"/>
      <c r="Z551" s="166"/>
      <c r="AA551" s="166"/>
      <c r="AB551" s="584"/>
    </row>
    <row r="552" spans="1:28" ht="12" customHeight="1">
      <c r="A552" s="759"/>
      <c r="B552" s="764" t="s">
        <v>140</v>
      </c>
      <c r="C552" s="764"/>
      <c r="D552" s="764"/>
      <c r="E552" s="764"/>
      <c r="F552" s="764"/>
      <c r="G552" s="764"/>
      <c r="H552" s="764"/>
      <c r="I552" s="764"/>
      <c r="J552" s="764"/>
      <c r="K552" s="764"/>
      <c r="L552" s="764"/>
      <c r="M552" s="764"/>
      <c r="N552" s="764"/>
      <c r="O552" s="764"/>
      <c r="P552" s="764"/>
      <c r="Q552" s="764"/>
      <c r="R552" s="764"/>
      <c r="S552" s="764"/>
      <c r="T552" s="764"/>
      <c r="U552" s="764"/>
      <c r="V552" s="764"/>
      <c r="W552" s="764"/>
      <c r="X552" s="764"/>
      <c r="Y552" s="764"/>
      <c r="Z552" s="764"/>
      <c r="AA552" s="764"/>
      <c r="AB552" s="764"/>
    </row>
    <row r="553" spans="1:28" ht="12" customHeight="1">
      <c r="A553" s="759"/>
      <c r="B553" s="765"/>
      <c r="C553" s="765"/>
      <c r="D553" s="765"/>
      <c r="E553" s="765"/>
      <c r="F553" s="765"/>
      <c r="G553" s="765"/>
      <c r="H553" s="765"/>
      <c r="I553" s="765"/>
      <c r="J553" s="765"/>
      <c r="K553" s="765"/>
      <c r="L553" s="765"/>
      <c r="M553" s="765"/>
      <c r="N553" s="765"/>
      <c r="O553" s="765"/>
      <c r="P553" s="765"/>
      <c r="Q553" s="765"/>
      <c r="R553" s="765"/>
      <c r="S553" s="765"/>
      <c r="T553" s="765"/>
      <c r="U553" s="765"/>
      <c r="V553" s="765"/>
      <c r="W553" s="765"/>
      <c r="X553" s="765"/>
      <c r="Y553" s="765"/>
      <c r="Z553" s="765"/>
      <c r="AA553" s="765"/>
      <c r="AB553" s="765"/>
    </row>
    <row r="554" spans="1:28" ht="26.25" customHeight="1">
      <c r="A554" s="758" t="s">
        <v>545</v>
      </c>
      <c r="B554" s="758"/>
      <c r="C554" s="758"/>
      <c r="D554" s="758"/>
      <c r="E554" s="758"/>
      <c r="F554" s="758"/>
      <c r="G554" s="758"/>
      <c r="H554" s="758"/>
      <c r="I554" s="758"/>
      <c r="J554" s="758"/>
      <c r="K554" s="758"/>
      <c r="L554" s="758"/>
      <c r="M554" s="758"/>
      <c r="N554" s="758"/>
      <c r="O554" s="758"/>
      <c r="P554" s="758"/>
      <c r="Q554" s="758"/>
      <c r="R554" s="758"/>
      <c r="S554" s="758"/>
      <c r="T554" s="758"/>
      <c r="U554" s="758"/>
      <c r="V554" s="758"/>
      <c r="W554" s="758"/>
      <c r="X554" s="758"/>
      <c r="Y554" s="758"/>
      <c r="Z554" s="758"/>
      <c r="AA554" s="758"/>
      <c r="AB554" s="758"/>
    </row>
    <row r="555" spans="1:28" ht="15.75" customHeight="1">
      <c r="A555" s="759" t="s">
        <v>683</v>
      </c>
      <c r="B555" s="751">
        <v>1</v>
      </c>
      <c r="C555" s="752" t="s">
        <v>474</v>
      </c>
      <c r="D555" s="751" t="s">
        <v>473</v>
      </c>
      <c r="E555" s="753" t="s">
        <v>385</v>
      </c>
      <c r="F555" s="750" t="s">
        <v>389</v>
      </c>
      <c r="G555" s="166">
        <v>2015</v>
      </c>
      <c r="H555" s="166"/>
      <c r="I555" s="166"/>
      <c r="J555" s="166"/>
      <c r="K555" s="166"/>
      <c r="L555" s="166"/>
      <c r="M555" s="166"/>
      <c r="N555" s="166"/>
      <c r="O555" s="166"/>
      <c r="P555" s="166"/>
      <c r="Q555" s="166"/>
      <c r="R555" s="166"/>
      <c r="S555" s="166"/>
      <c r="T555" s="166"/>
      <c r="U555" s="166"/>
      <c r="V555" s="422"/>
      <c r="W555" s="748" t="s">
        <v>384</v>
      </c>
      <c r="X555" s="748" t="s">
        <v>384</v>
      </c>
      <c r="Y555" s="763">
        <v>5800</v>
      </c>
      <c r="Z555" s="166"/>
      <c r="AA555" s="166"/>
      <c r="AB555" s="584"/>
    </row>
    <row r="556" spans="1:28" ht="15.75" customHeight="1">
      <c r="A556" s="759"/>
      <c r="B556" s="751"/>
      <c r="C556" s="752"/>
      <c r="D556" s="751"/>
      <c r="E556" s="753"/>
      <c r="F556" s="750"/>
      <c r="G556" s="166">
        <v>2016</v>
      </c>
      <c r="H556" s="166"/>
      <c r="I556" s="166"/>
      <c r="J556" s="166"/>
      <c r="K556" s="166"/>
      <c r="L556" s="166"/>
      <c r="M556" s="166"/>
      <c r="N556" s="166"/>
      <c r="O556" s="166"/>
      <c r="P556" s="166"/>
      <c r="Q556" s="166"/>
      <c r="R556" s="166"/>
      <c r="S556" s="166"/>
      <c r="T556" s="166"/>
      <c r="U556" s="166"/>
      <c r="V556" s="422"/>
      <c r="W556" s="748"/>
      <c r="X556" s="748"/>
      <c r="Y556" s="763"/>
      <c r="Z556" s="166"/>
      <c r="AA556" s="166"/>
      <c r="AB556" s="584"/>
    </row>
    <row r="557" spans="1:28" ht="15.75" customHeight="1">
      <c r="A557" s="759"/>
      <c r="B557" s="751"/>
      <c r="C557" s="752"/>
      <c r="D557" s="751"/>
      <c r="E557" s="753"/>
      <c r="F557" s="750"/>
      <c r="G557" s="432">
        <v>2023</v>
      </c>
      <c r="H557" s="166"/>
      <c r="I557" s="166"/>
      <c r="J557" s="166"/>
      <c r="K557" s="166"/>
      <c r="L557" s="166"/>
      <c r="M557" s="166"/>
      <c r="N557" s="166"/>
      <c r="O557" s="166"/>
      <c r="P557" s="166"/>
      <c r="Q557" s="166"/>
      <c r="R557" s="166"/>
      <c r="S557" s="166"/>
      <c r="T557" s="166"/>
      <c r="U557" s="166"/>
      <c r="V557" s="422"/>
      <c r="W557" s="748"/>
      <c r="X557" s="748"/>
      <c r="Y557" s="763"/>
      <c r="Z557" s="166"/>
      <c r="AA557" s="166"/>
      <c r="AB557" s="584"/>
    </row>
    <row r="558" spans="1:28" ht="15.75" customHeight="1">
      <c r="A558" s="759"/>
      <c r="B558" s="751"/>
      <c r="C558" s="752"/>
      <c r="D558" s="751"/>
      <c r="E558" s="753"/>
      <c r="F558" s="750" t="s">
        <v>388</v>
      </c>
      <c r="G558" s="166">
        <v>2015</v>
      </c>
      <c r="H558" s="166"/>
      <c r="I558" s="166"/>
      <c r="J558" s="166"/>
      <c r="K558" s="166"/>
      <c r="L558" s="166"/>
      <c r="M558" s="166"/>
      <c r="N558" s="166"/>
      <c r="O558" s="166"/>
      <c r="P558" s="166"/>
      <c r="Q558" s="166"/>
      <c r="R558" s="166"/>
      <c r="S558" s="166"/>
      <c r="T558" s="166"/>
      <c r="U558" s="166"/>
      <c r="V558" s="422"/>
      <c r="W558" s="748"/>
      <c r="X558" s="748"/>
      <c r="Y558" s="763"/>
      <c r="Z558" s="166"/>
      <c r="AA558" s="166"/>
      <c r="AB558" s="584"/>
    </row>
    <row r="559" spans="1:28" ht="15.75" customHeight="1">
      <c r="A559" s="759"/>
      <c r="B559" s="751"/>
      <c r="C559" s="752"/>
      <c r="D559" s="751"/>
      <c r="E559" s="753"/>
      <c r="F559" s="750"/>
      <c r="G559" s="166">
        <v>2016</v>
      </c>
      <c r="H559" s="166"/>
      <c r="I559" s="166"/>
      <c r="J559" s="166"/>
      <c r="K559" s="166"/>
      <c r="L559" s="166"/>
      <c r="M559" s="166"/>
      <c r="N559" s="166"/>
      <c r="O559" s="166"/>
      <c r="P559" s="166"/>
      <c r="Q559" s="166"/>
      <c r="R559" s="166"/>
      <c r="S559" s="166"/>
      <c r="T559" s="166"/>
      <c r="U559" s="166"/>
      <c r="V559" s="422"/>
      <c r="W559" s="748"/>
      <c r="X559" s="748"/>
      <c r="Y559" s="763"/>
      <c r="Z559" s="166"/>
      <c r="AA559" s="166"/>
      <c r="AB559" s="584"/>
    </row>
    <row r="560" spans="1:28" ht="15.75" customHeight="1">
      <c r="A560" s="759"/>
      <c r="B560" s="751"/>
      <c r="C560" s="752"/>
      <c r="D560" s="751"/>
      <c r="E560" s="753"/>
      <c r="F560" s="750"/>
      <c r="G560" s="166">
        <v>2023</v>
      </c>
      <c r="H560" s="166"/>
      <c r="I560" s="166"/>
      <c r="J560" s="166"/>
      <c r="K560" s="166"/>
      <c r="L560" s="166"/>
      <c r="M560" s="166"/>
      <c r="N560" s="166"/>
      <c r="O560" s="166"/>
      <c r="P560" s="166"/>
      <c r="Q560" s="166"/>
      <c r="R560" s="166"/>
      <c r="S560" s="166"/>
      <c r="T560" s="166"/>
      <c r="U560" s="166"/>
      <c r="V560" s="422"/>
      <c r="W560" s="748"/>
      <c r="X560" s="748"/>
      <c r="Y560" s="763"/>
      <c r="Z560" s="166"/>
      <c r="AA560" s="166"/>
      <c r="AB560" s="584"/>
    </row>
    <row r="561" spans="1:28" ht="15.75" customHeight="1">
      <c r="A561" s="759"/>
      <c r="B561" s="751">
        <v>2</v>
      </c>
      <c r="C561" s="752" t="s">
        <v>472</v>
      </c>
      <c r="D561" s="751" t="s">
        <v>471</v>
      </c>
      <c r="E561" s="753" t="s">
        <v>385</v>
      </c>
      <c r="F561" s="750" t="s">
        <v>389</v>
      </c>
      <c r="G561" s="166">
        <v>2015</v>
      </c>
      <c r="H561" s="166"/>
      <c r="I561" s="166"/>
      <c r="J561" s="166"/>
      <c r="K561" s="166"/>
      <c r="L561" s="166"/>
      <c r="M561" s="166"/>
      <c r="N561" s="166"/>
      <c r="O561" s="166"/>
      <c r="P561" s="166"/>
      <c r="Q561" s="166"/>
      <c r="R561" s="166"/>
      <c r="S561" s="166"/>
      <c r="T561" s="166"/>
      <c r="U561" s="166"/>
      <c r="V561" s="422"/>
      <c r="W561" s="761" t="s">
        <v>384</v>
      </c>
      <c r="X561" s="761" t="s">
        <v>384</v>
      </c>
      <c r="Y561" s="763">
        <v>1990000</v>
      </c>
      <c r="Z561" s="166"/>
      <c r="AA561" s="166"/>
      <c r="AB561" s="584"/>
    </row>
    <row r="562" spans="1:28" ht="15.75" customHeight="1">
      <c r="A562" s="759"/>
      <c r="B562" s="751"/>
      <c r="C562" s="752"/>
      <c r="D562" s="751"/>
      <c r="E562" s="753"/>
      <c r="F562" s="750"/>
      <c r="G562" s="166">
        <v>2016</v>
      </c>
      <c r="H562" s="166"/>
      <c r="I562" s="166"/>
      <c r="J562" s="166"/>
      <c r="K562" s="166"/>
      <c r="L562" s="166"/>
      <c r="M562" s="166"/>
      <c r="N562" s="166"/>
      <c r="O562" s="166"/>
      <c r="P562" s="166"/>
      <c r="Q562" s="166"/>
      <c r="R562" s="166"/>
      <c r="S562" s="166"/>
      <c r="T562" s="166"/>
      <c r="U562" s="166"/>
      <c r="V562" s="422"/>
      <c r="W562" s="761"/>
      <c r="X562" s="761"/>
      <c r="Y562" s="763"/>
      <c r="Z562" s="166"/>
      <c r="AA562" s="166"/>
      <c r="AB562" s="584"/>
    </row>
    <row r="563" spans="1:28" ht="15.75" customHeight="1">
      <c r="A563" s="759"/>
      <c r="B563" s="751"/>
      <c r="C563" s="752"/>
      <c r="D563" s="751"/>
      <c r="E563" s="753"/>
      <c r="F563" s="750"/>
      <c r="G563" s="166">
        <v>2023</v>
      </c>
      <c r="H563" s="166"/>
      <c r="I563" s="166"/>
      <c r="J563" s="166"/>
      <c r="K563" s="166"/>
      <c r="L563" s="166"/>
      <c r="M563" s="166"/>
      <c r="N563" s="166"/>
      <c r="O563" s="166"/>
      <c r="P563" s="166"/>
      <c r="Q563" s="166"/>
      <c r="R563" s="166"/>
      <c r="S563" s="166"/>
      <c r="T563" s="166"/>
      <c r="U563" s="166"/>
      <c r="V563" s="422"/>
      <c r="W563" s="761"/>
      <c r="X563" s="761"/>
      <c r="Y563" s="763"/>
      <c r="Z563" s="166"/>
      <c r="AA563" s="166"/>
      <c r="AB563" s="584"/>
    </row>
    <row r="564" spans="1:28" ht="15.75" customHeight="1">
      <c r="A564" s="759"/>
      <c r="B564" s="751"/>
      <c r="C564" s="752"/>
      <c r="D564" s="751"/>
      <c r="E564" s="753"/>
      <c r="F564" s="750" t="s">
        <v>388</v>
      </c>
      <c r="G564" s="166">
        <v>2015</v>
      </c>
      <c r="H564" s="166"/>
      <c r="I564" s="166"/>
      <c r="J564" s="166"/>
      <c r="K564" s="166"/>
      <c r="L564" s="166"/>
      <c r="M564" s="166"/>
      <c r="N564" s="166"/>
      <c r="O564" s="166"/>
      <c r="P564" s="166"/>
      <c r="Q564" s="166"/>
      <c r="R564" s="166"/>
      <c r="S564" s="166"/>
      <c r="T564" s="166"/>
      <c r="U564" s="166"/>
      <c r="V564" s="422"/>
      <c r="W564" s="761"/>
      <c r="X564" s="761"/>
      <c r="Y564" s="763"/>
      <c r="Z564" s="166"/>
      <c r="AA564" s="166"/>
      <c r="AB564" s="584"/>
    </row>
    <row r="565" spans="1:28" ht="15.75" customHeight="1">
      <c r="A565" s="759"/>
      <c r="B565" s="751"/>
      <c r="C565" s="752"/>
      <c r="D565" s="751"/>
      <c r="E565" s="753"/>
      <c r="F565" s="750"/>
      <c r="G565" s="166">
        <v>2016</v>
      </c>
      <c r="H565" s="166"/>
      <c r="I565" s="166"/>
      <c r="J565" s="166"/>
      <c r="K565" s="166"/>
      <c r="L565" s="166"/>
      <c r="M565" s="166"/>
      <c r="N565" s="166"/>
      <c r="O565" s="166"/>
      <c r="P565" s="166"/>
      <c r="Q565" s="166"/>
      <c r="R565" s="166"/>
      <c r="S565" s="166"/>
      <c r="T565" s="166"/>
      <c r="U565" s="166"/>
      <c r="V565" s="422"/>
      <c r="W565" s="761"/>
      <c r="X565" s="761"/>
      <c r="Y565" s="763"/>
      <c r="Z565" s="166"/>
      <c r="AA565" s="166"/>
      <c r="AB565" s="584"/>
    </row>
    <row r="566" spans="1:28" ht="15.75" customHeight="1">
      <c r="A566" s="759"/>
      <c r="B566" s="751"/>
      <c r="C566" s="752"/>
      <c r="D566" s="751"/>
      <c r="E566" s="753"/>
      <c r="F566" s="750"/>
      <c r="G566" s="166">
        <v>2023</v>
      </c>
      <c r="H566" s="166"/>
      <c r="I566" s="166"/>
      <c r="J566" s="166"/>
      <c r="K566" s="166"/>
      <c r="L566" s="166"/>
      <c r="M566" s="166"/>
      <c r="N566" s="166"/>
      <c r="O566" s="166"/>
      <c r="P566" s="166"/>
      <c r="Q566" s="166"/>
      <c r="R566" s="166"/>
      <c r="S566" s="166"/>
      <c r="T566" s="166"/>
      <c r="U566" s="166"/>
      <c r="V566" s="422"/>
      <c r="W566" s="761"/>
      <c r="X566" s="761"/>
      <c r="Y566" s="763"/>
      <c r="Z566" s="166"/>
      <c r="AA566" s="166"/>
      <c r="AB566" s="584"/>
    </row>
    <row r="567" spans="1:28" ht="15.75" customHeight="1">
      <c r="A567" s="759"/>
      <c r="B567" s="751">
        <v>3</v>
      </c>
      <c r="C567" s="766" t="s">
        <v>470</v>
      </c>
      <c r="D567" s="751" t="s">
        <v>390</v>
      </c>
      <c r="E567" s="753" t="s">
        <v>385</v>
      </c>
      <c r="F567" s="750" t="s">
        <v>389</v>
      </c>
      <c r="G567" s="166">
        <v>2015</v>
      </c>
      <c r="H567" s="166"/>
      <c r="I567" s="166"/>
      <c r="J567" s="166"/>
      <c r="K567" s="166"/>
      <c r="L567" s="166"/>
      <c r="M567" s="166"/>
      <c r="N567" s="166"/>
      <c r="O567" s="166"/>
      <c r="P567" s="166"/>
      <c r="Q567" s="166"/>
      <c r="R567" s="166"/>
      <c r="S567" s="166"/>
      <c r="T567" s="166"/>
      <c r="U567" s="166"/>
      <c r="V567" s="422"/>
      <c r="W567" s="748" t="s">
        <v>384</v>
      </c>
      <c r="X567" s="748" t="s">
        <v>384</v>
      </c>
      <c r="Y567" s="763">
        <v>48</v>
      </c>
      <c r="Z567" s="166"/>
      <c r="AA567" s="166"/>
      <c r="AB567" s="584"/>
    </row>
    <row r="568" spans="1:28" ht="15.75" customHeight="1">
      <c r="A568" s="759"/>
      <c r="B568" s="751"/>
      <c r="C568" s="766"/>
      <c r="D568" s="751"/>
      <c r="E568" s="753"/>
      <c r="F568" s="750"/>
      <c r="G568" s="166">
        <v>2016</v>
      </c>
      <c r="H568" s="166"/>
      <c r="I568" s="166"/>
      <c r="J568" s="166"/>
      <c r="K568" s="166"/>
      <c r="L568" s="166"/>
      <c r="M568" s="166"/>
      <c r="N568" s="166"/>
      <c r="O568" s="166"/>
      <c r="P568" s="166"/>
      <c r="Q568" s="166"/>
      <c r="R568" s="166"/>
      <c r="S568" s="166"/>
      <c r="T568" s="166"/>
      <c r="U568" s="166"/>
      <c r="V568" s="422"/>
      <c r="W568" s="748"/>
      <c r="X568" s="748"/>
      <c r="Y568" s="763"/>
      <c r="Z568" s="166"/>
      <c r="AA568" s="166"/>
      <c r="AB568" s="584"/>
    </row>
    <row r="569" spans="1:28" ht="15.75" customHeight="1">
      <c r="A569" s="759"/>
      <c r="B569" s="751"/>
      <c r="C569" s="766"/>
      <c r="D569" s="751"/>
      <c r="E569" s="753"/>
      <c r="F569" s="750"/>
      <c r="G569" s="166">
        <v>2023</v>
      </c>
      <c r="H569" s="166"/>
      <c r="I569" s="166"/>
      <c r="J569" s="166"/>
      <c r="K569" s="166"/>
      <c r="L569" s="166"/>
      <c r="M569" s="166"/>
      <c r="N569" s="166"/>
      <c r="O569" s="166"/>
      <c r="P569" s="166"/>
      <c r="Q569" s="166"/>
      <c r="R569" s="166"/>
      <c r="S569" s="166"/>
      <c r="T569" s="166"/>
      <c r="U569" s="166"/>
      <c r="V569" s="422"/>
      <c r="W569" s="748"/>
      <c r="X569" s="748"/>
      <c r="Y569" s="763"/>
      <c r="Z569" s="166"/>
      <c r="AA569" s="166"/>
      <c r="AB569" s="584"/>
    </row>
    <row r="570" spans="1:28" ht="15.75" customHeight="1">
      <c r="A570" s="759"/>
      <c r="B570" s="751"/>
      <c r="C570" s="766"/>
      <c r="D570" s="751"/>
      <c r="E570" s="753"/>
      <c r="F570" s="750" t="s">
        <v>388</v>
      </c>
      <c r="G570" s="166">
        <v>2015</v>
      </c>
      <c r="H570" s="166"/>
      <c r="I570" s="166"/>
      <c r="J570" s="166"/>
      <c r="K570" s="166"/>
      <c r="L570" s="166"/>
      <c r="M570" s="166"/>
      <c r="N570" s="166"/>
      <c r="O570" s="166"/>
      <c r="P570" s="166"/>
      <c r="Q570" s="166"/>
      <c r="R570" s="166"/>
      <c r="S570" s="166"/>
      <c r="T570" s="166"/>
      <c r="U570" s="166"/>
      <c r="V570" s="422"/>
      <c r="W570" s="748"/>
      <c r="X570" s="748"/>
      <c r="Y570" s="763"/>
      <c r="Z570" s="166"/>
      <c r="AA570" s="166"/>
      <c r="AB570" s="584"/>
    </row>
    <row r="571" spans="1:28" ht="15.75" customHeight="1">
      <c r="A571" s="759"/>
      <c r="B571" s="751"/>
      <c r="C571" s="766"/>
      <c r="D571" s="751"/>
      <c r="E571" s="753"/>
      <c r="F571" s="750"/>
      <c r="G571" s="166">
        <v>2016</v>
      </c>
      <c r="H571" s="166"/>
      <c r="I571" s="166"/>
      <c r="J571" s="166"/>
      <c r="K571" s="166"/>
      <c r="L571" s="166"/>
      <c r="M571" s="166"/>
      <c r="N571" s="166"/>
      <c r="O571" s="166"/>
      <c r="P571" s="166"/>
      <c r="Q571" s="166"/>
      <c r="R571" s="166"/>
      <c r="S571" s="166"/>
      <c r="T571" s="166"/>
      <c r="U571" s="166"/>
      <c r="V571" s="422"/>
      <c r="W571" s="748"/>
      <c r="X571" s="748"/>
      <c r="Y571" s="763"/>
      <c r="Z571" s="166"/>
      <c r="AA571" s="166"/>
      <c r="AB571" s="584"/>
    </row>
    <row r="572" spans="1:28" ht="15.75" customHeight="1">
      <c r="A572" s="759"/>
      <c r="B572" s="751"/>
      <c r="C572" s="766"/>
      <c r="D572" s="751"/>
      <c r="E572" s="753"/>
      <c r="F572" s="750"/>
      <c r="G572" s="166">
        <v>2023</v>
      </c>
      <c r="H572" s="166"/>
      <c r="I572" s="166"/>
      <c r="J572" s="166"/>
      <c r="K572" s="166"/>
      <c r="L572" s="166"/>
      <c r="M572" s="166"/>
      <c r="N572" s="166"/>
      <c r="O572" s="166"/>
      <c r="P572" s="166"/>
      <c r="Q572" s="166"/>
      <c r="R572" s="166"/>
      <c r="S572" s="166"/>
      <c r="T572" s="166"/>
      <c r="U572" s="166"/>
      <c r="V572" s="422"/>
      <c r="W572" s="748"/>
      <c r="X572" s="748"/>
      <c r="Y572" s="763"/>
      <c r="Z572" s="166"/>
      <c r="AA572" s="166"/>
      <c r="AB572" s="584"/>
    </row>
    <row r="573" spans="1:28" ht="15.75" customHeight="1">
      <c r="A573" s="759"/>
      <c r="B573" s="751">
        <v>4</v>
      </c>
      <c r="C573" s="752" t="s">
        <v>465</v>
      </c>
      <c r="D573" s="751" t="s">
        <v>744</v>
      </c>
      <c r="E573" s="753" t="s">
        <v>385</v>
      </c>
      <c r="F573" s="750" t="s">
        <v>389</v>
      </c>
      <c r="G573" s="166">
        <v>2015</v>
      </c>
      <c r="H573" s="166"/>
      <c r="I573" s="166"/>
      <c r="J573" s="166"/>
      <c r="K573" s="166"/>
      <c r="L573" s="166"/>
      <c r="M573" s="166"/>
      <c r="N573" s="166"/>
      <c r="O573" s="166"/>
      <c r="P573" s="166"/>
      <c r="Q573" s="166"/>
      <c r="R573" s="166"/>
      <c r="S573" s="166"/>
      <c r="T573" s="166"/>
      <c r="U573" s="166"/>
      <c r="V573" s="422"/>
      <c r="W573" s="761" t="s">
        <v>384</v>
      </c>
      <c r="X573" s="761" t="s">
        <v>384</v>
      </c>
      <c r="Y573" s="763">
        <v>3000</v>
      </c>
      <c r="Z573" s="166"/>
      <c r="AA573" s="166"/>
      <c r="AB573" s="584"/>
    </row>
    <row r="574" spans="1:28" ht="15.75" customHeight="1">
      <c r="A574" s="759"/>
      <c r="B574" s="751"/>
      <c r="C574" s="752"/>
      <c r="D574" s="751"/>
      <c r="E574" s="753"/>
      <c r="F574" s="750"/>
      <c r="G574" s="166">
        <v>2016</v>
      </c>
      <c r="H574" s="166"/>
      <c r="I574" s="166"/>
      <c r="J574" s="166"/>
      <c r="K574" s="166"/>
      <c r="L574" s="166"/>
      <c r="M574" s="166"/>
      <c r="N574" s="166"/>
      <c r="O574" s="166"/>
      <c r="P574" s="166"/>
      <c r="Q574" s="166"/>
      <c r="R574" s="166"/>
      <c r="S574" s="166"/>
      <c r="T574" s="166"/>
      <c r="U574" s="166"/>
      <c r="V574" s="422"/>
      <c r="W574" s="761"/>
      <c r="X574" s="761"/>
      <c r="Y574" s="763"/>
      <c r="Z574" s="166"/>
      <c r="AA574" s="166"/>
      <c r="AB574" s="584"/>
    </row>
    <row r="575" spans="1:28" ht="15.75" customHeight="1">
      <c r="A575" s="759"/>
      <c r="B575" s="751"/>
      <c r="C575" s="752"/>
      <c r="D575" s="751"/>
      <c r="E575" s="753"/>
      <c r="F575" s="750"/>
      <c r="G575" s="166">
        <v>2023</v>
      </c>
      <c r="H575" s="166"/>
      <c r="I575" s="166"/>
      <c r="J575" s="166"/>
      <c r="K575" s="166"/>
      <c r="L575" s="166"/>
      <c r="M575" s="166"/>
      <c r="N575" s="166"/>
      <c r="O575" s="166"/>
      <c r="P575" s="166"/>
      <c r="Q575" s="166"/>
      <c r="R575" s="166"/>
      <c r="S575" s="166"/>
      <c r="T575" s="166"/>
      <c r="U575" s="166"/>
      <c r="V575" s="422"/>
      <c r="W575" s="761"/>
      <c r="X575" s="761"/>
      <c r="Y575" s="763"/>
      <c r="Z575" s="166"/>
      <c r="AA575" s="166"/>
      <c r="AB575" s="584"/>
    </row>
    <row r="576" spans="1:28" ht="15.75" customHeight="1">
      <c r="A576" s="759"/>
      <c r="B576" s="751"/>
      <c r="C576" s="752"/>
      <c r="D576" s="751"/>
      <c r="E576" s="753"/>
      <c r="F576" s="750" t="s">
        <v>388</v>
      </c>
      <c r="G576" s="166">
        <v>2015</v>
      </c>
      <c r="H576" s="166"/>
      <c r="I576" s="166"/>
      <c r="J576" s="166"/>
      <c r="K576" s="166"/>
      <c r="L576" s="166"/>
      <c r="M576" s="166"/>
      <c r="N576" s="166"/>
      <c r="O576" s="166"/>
      <c r="P576" s="166"/>
      <c r="Q576" s="166"/>
      <c r="R576" s="166"/>
      <c r="S576" s="166"/>
      <c r="T576" s="166"/>
      <c r="U576" s="166"/>
      <c r="V576" s="422"/>
      <c r="W576" s="761"/>
      <c r="X576" s="761"/>
      <c r="Y576" s="763"/>
      <c r="Z576" s="166"/>
      <c r="AA576" s="166"/>
      <c r="AB576" s="584"/>
    </row>
    <row r="577" spans="1:28" ht="15.75" customHeight="1">
      <c r="A577" s="759"/>
      <c r="B577" s="751"/>
      <c r="C577" s="752"/>
      <c r="D577" s="751"/>
      <c r="E577" s="753"/>
      <c r="F577" s="750"/>
      <c r="G577" s="166">
        <v>2016</v>
      </c>
      <c r="H577" s="166"/>
      <c r="I577" s="166"/>
      <c r="J577" s="166"/>
      <c r="K577" s="166"/>
      <c r="L577" s="166"/>
      <c r="M577" s="166"/>
      <c r="N577" s="166"/>
      <c r="O577" s="166"/>
      <c r="P577" s="166"/>
      <c r="Q577" s="166"/>
      <c r="R577" s="166"/>
      <c r="S577" s="166"/>
      <c r="T577" s="166"/>
      <c r="U577" s="166"/>
      <c r="V577" s="422"/>
      <c r="W577" s="761"/>
      <c r="X577" s="761"/>
      <c r="Y577" s="763"/>
      <c r="Z577" s="166"/>
      <c r="AA577" s="166"/>
      <c r="AB577" s="584"/>
    </row>
    <row r="578" spans="1:28" ht="15.75" customHeight="1">
      <c r="A578" s="759"/>
      <c r="B578" s="751"/>
      <c r="C578" s="752"/>
      <c r="D578" s="751"/>
      <c r="E578" s="753"/>
      <c r="F578" s="750"/>
      <c r="G578" s="166">
        <v>2023</v>
      </c>
      <c r="H578" s="166"/>
      <c r="I578" s="166"/>
      <c r="J578" s="166"/>
      <c r="K578" s="166"/>
      <c r="L578" s="166"/>
      <c r="M578" s="166"/>
      <c r="N578" s="166"/>
      <c r="O578" s="166"/>
      <c r="P578" s="166"/>
      <c r="Q578" s="166"/>
      <c r="R578" s="166"/>
      <c r="S578" s="166"/>
      <c r="T578" s="166"/>
      <c r="U578" s="166"/>
      <c r="V578" s="422"/>
      <c r="W578" s="761"/>
      <c r="X578" s="761"/>
      <c r="Y578" s="763"/>
      <c r="Z578" s="166"/>
      <c r="AA578" s="166"/>
      <c r="AB578" s="584"/>
    </row>
    <row r="579" spans="1:28" ht="15.75" customHeight="1">
      <c r="A579" s="759"/>
      <c r="B579" s="751">
        <v>5</v>
      </c>
      <c r="C579" s="752" t="s">
        <v>540</v>
      </c>
      <c r="D579" s="751" t="s">
        <v>541</v>
      </c>
      <c r="E579" s="753" t="s">
        <v>385</v>
      </c>
      <c r="F579" s="750" t="s">
        <v>389</v>
      </c>
      <c r="G579" s="166">
        <v>2015</v>
      </c>
      <c r="H579" s="166"/>
      <c r="I579" s="166"/>
      <c r="J579" s="166"/>
      <c r="K579" s="166"/>
      <c r="L579" s="166"/>
      <c r="M579" s="166"/>
      <c r="N579" s="166"/>
      <c r="O579" s="166"/>
      <c r="P579" s="166"/>
      <c r="Q579" s="166"/>
      <c r="R579" s="166"/>
      <c r="S579" s="166"/>
      <c r="T579" s="166"/>
      <c r="U579" s="166"/>
      <c r="V579" s="422"/>
      <c r="W579" s="748" t="s">
        <v>384</v>
      </c>
      <c r="X579" s="748" t="s">
        <v>384</v>
      </c>
      <c r="Y579" s="763" t="s">
        <v>517</v>
      </c>
      <c r="Z579" s="166"/>
      <c r="AA579" s="166"/>
      <c r="AB579" s="584"/>
    </row>
    <row r="580" spans="1:28" ht="15.75" customHeight="1">
      <c r="A580" s="759"/>
      <c r="B580" s="751"/>
      <c r="C580" s="752"/>
      <c r="D580" s="751"/>
      <c r="E580" s="753"/>
      <c r="F580" s="750"/>
      <c r="G580" s="166">
        <v>2016</v>
      </c>
      <c r="H580" s="166"/>
      <c r="I580" s="166"/>
      <c r="J580" s="166"/>
      <c r="K580" s="166"/>
      <c r="L580" s="166"/>
      <c r="M580" s="166"/>
      <c r="N580" s="166"/>
      <c r="O580" s="166"/>
      <c r="P580" s="166"/>
      <c r="Q580" s="166"/>
      <c r="R580" s="166"/>
      <c r="S580" s="166"/>
      <c r="T580" s="166"/>
      <c r="U580" s="166"/>
      <c r="V580" s="422"/>
      <c r="W580" s="748"/>
      <c r="X580" s="748"/>
      <c r="Y580" s="763"/>
      <c r="Z580" s="166"/>
      <c r="AA580" s="166"/>
      <c r="AB580" s="584"/>
    </row>
    <row r="581" spans="1:28" ht="15.75" customHeight="1">
      <c r="A581" s="759"/>
      <c r="B581" s="751"/>
      <c r="C581" s="752"/>
      <c r="D581" s="751"/>
      <c r="E581" s="753"/>
      <c r="F581" s="750"/>
      <c r="G581" s="432">
        <v>2023</v>
      </c>
      <c r="H581" s="166"/>
      <c r="I581" s="166"/>
      <c r="J581" s="166"/>
      <c r="K581" s="166"/>
      <c r="L581" s="166"/>
      <c r="M581" s="166"/>
      <c r="N581" s="166"/>
      <c r="O581" s="166"/>
      <c r="P581" s="166"/>
      <c r="Q581" s="166"/>
      <c r="R581" s="166"/>
      <c r="S581" s="166"/>
      <c r="T581" s="166"/>
      <c r="U581" s="166"/>
      <c r="V581" s="422"/>
      <c r="W581" s="748"/>
      <c r="X581" s="748"/>
      <c r="Y581" s="763"/>
      <c r="Z581" s="166"/>
      <c r="AA581" s="166"/>
      <c r="AB581" s="584"/>
    </row>
    <row r="582" spans="1:28" ht="15.75" customHeight="1">
      <c r="A582" s="759"/>
      <c r="B582" s="751"/>
      <c r="C582" s="752"/>
      <c r="D582" s="751"/>
      <c r="E582" s="753"/>
      <c r="F582" s="750" t="s">
        <v>388</v>
      </c>
      <c r="G582" s="166">
        <v>2015</v>
      </c>
      <c r="H582" s="166"/>
      <c r="I582" s="166"/>
      <c r="J582" s="166"/>
      <c r="K582" s="166"/>
      <c r="L582" s="166"/>
      <c r="M582" s="166"/>
      <c r="N582" s="166"/>
      <c r="O582" s="166"/>
      <c r="P582" s="166"/>
      <c r="Q582" s="166"/>
      <c r="R582" s="166"/>
      <c r="S582" s="166"/>
      <c r="T582" s="166"/>
      <c r="U582" s="166"/>
      <c r="V582" s="422"/>
      <c r="W582" s="748"/>
      <c r="X582" s="748"/>
      <c r="Y582" s="763"/>
      <c r="Z582" s="166"/>
      <c r="AA582" s="166"/>
      <c r="AB582" s="584"/>
    </row>
    <row r="583" spans="1:28" ht="15.75" customHeight="1">
      <c r="A583" s="759"/>
      <c r="B583" s="751"/>
      <c r="C583" s="752"/>
      <c r="D583" s="751"/>
      <c r="E583" s="753"/>
      <c r="F583" s="750"/>
      <c r="G583" s="166">
        <v>2016</v>
      </c>
      <c r="H583" s="166"/>
      <c r="I583" s="166"/>
      <c r="J583" s="166"/>
      <c r="K583" s="166"/>
      <c r="L583" s="166"/>
      <c r="M583" s="166"/>
      <c r="N583" s="166"/>
      <c r="O583" s="166"/>
      <c r="P583" s="166"/>
      <c r="Q583" s="166"/>
      <c r="R583" s="166"/>
      <c r="S583" s="166"/>
      <c r="T583" s="166"/>
      <c r="U583" s="166"/>
      <c r="V583" s="422"/>
      <c r="W583" s="748"/>
      <c r="X583" s="748"/>
      <c r="Y583" s="763"/>
      <c r="Z583" s="166"/>
      <c r="AA583" s="166"/>
      <c r="AB583" s="584"/>
    </row>
    <row r="584" spans="1:28" ht="15.75" customHeight="1">
      <c r="A584" s="759"/>
      <c r="B584" s="751"/>
      <c r="C584" s="752"/>
      <c r="D584" s="751"/>
      <c r="E584" s="753"/>
      <c r="F584" s="750"/>
      <c r="G584" s="166">
        <v>2023</v>
      </c>
      <c r="H584" s="166"/>
      <c r="I584" s="166"/>
      <c r="J584" s="166"/>
      <c r="K584" s="166"/>
      <c r="L584" s="166"/>
      <c r="M584" s="166"/>
      <c r="N584" s="166"/>
      <c r="O584" s="166"/>
      <c r="P584" s="166"/>
      <c r="Q584" s="166"/>
      <c r="R584" s="166"/>
      <c r="S584" s="166"/>
      <c r="T584" s="166"/>
      <c r="U584" s="166"/>
      <c r="V584" s="422"/>
      <c r="W584" s="748"/>
      <c r="X584" s="748"/>
      <c r="Y584" s="763"/>
      <c r="Z584" s="166"/>
      <c r="AA584" s="166"/>
      <c r="AB584" s="584"/>
    </row>
    <row r="585" spans="1:28" ht="15.75" customHeight="1">
      <c r="A585" s="759"/>
      <c r="B585" s="751">
        <v>6</v>
      </c>
      <c r="C585" s="752" t="s">
        <v>542</v>
      </c>
      <c r="D585" s="751" t="s">
        <v>543</v>
      </c>
      <c r="E585" s="753" t="s">
        <v>385</v>
      </c>
      <c r="F585" s="750" t="s">
        <v>389</v>
      </c>
      <c r="G585" s="166">
        <v>2015</v>
      </c>
      <c r="H585" s="166"/>
      <c r="I585" s="166"/>
      <c r="J585" s="166"/>
      <c r="K585" s="166"/>
      <c r="L585" s="166"/>
      <c r="M585" s="166"/>
      <c r="N585" s="166"/>
      <c r="O585" s="166"/>
      <c r="P585" s="166"/>
      <c r="Q585" s="166"/>
      <c r="R585" s="166"/>
      <c r="S585" s="166"/>
      <c r="T585" s="166"/>
      <c r="U585" s="166"/>
      <c r="V585" s="422"/>
      <c r="W585" s="761" t="s">
        <v>384</v>
      </c>
      <c r="X585" s="761" t="s">
        <v>384</v>
      </c>
      <c r="Y585" s="763" t="s">
        <v>517</v>
      </c>
      <c r="Z585" s="166"/>
      <c r="AA585" s="166"/>
      <c r="AB585" s="584"/>
    </row>
    <row r="586" spans="1:28" ht="15.75" customHeight="1">
      <c r="A586" s="759"/>
      <c r="B586" s="751"/>
      <c r="C586" s="752"/>
      <c r="D586" s="751"/>
      <c r="E586" s="753"/>
      <c r="F586" s="750"/>
      <c r="G586" s="166">
        <v>2016</v>
      </c>
      <c r="H586" s="166"/>
      <c r="I586" s="166"/>
      <c r="J586" s="166"/>
      <c r="K586" s="166"/>
      <c r="L586" s="166"/>
      <c r="M586" s="166"/>
      <c r="N586" s="166"/>
      <c r="O586" s="166"/>
      <c r="P586" s="166"/>
      <c r="Q586" s="166"/>
      <c r="R586" s="166"/>
      <c r="S586" s="166"/>
      <c r="T586" s="166"/>
      <c r="U586" s="166"/>
      <c r="V586" s="422"/>
      <c r="W586" s="761"/>
      <c r="X586" s="761"/>
      <c r="Y586" s="763"/>
      <c r="Z586" s="166"/>
      <c r="AA586" s="166"/>
      <c r="AB586" s="584"/>
    </row>
    <row r="587" spans="1:28" ht="15.75" customHeight="1">
      <c r="A587" s="759"/>
      <c r="B587" s="751"/>
      <c r="C587" s="752"/>
      <c r="D587" s="751"/>
      <c r="E587" s="753"/>
      <c r="F587" s="750"/>
      <c r="G587" s="166">
        <v>2023</v>
      </c>
      <c r="H587" s="166"/>
      <c r="I587" s="166"/>
      <c r="J587" s="166"/>
      <c r="K587" s="166"/>
      <c r="L587" s="166"/>
      <c r="M587" s="166"/>
      <c r="N587" s="166"/>
      <c r="O587" s="166"/>
      <c r="P587" s="166"/>
      <c r="Q587" s="166"/>
      <c r="R587" s="166"/>
      <c r="S587" s="166"/>
      <c r="T587" s="166"/>
      <c r="U587" s="166"/>
      <c r="V587" s="422"/>
      <c r="W587" s="761"/>
      <c r="X587" s="761"/>
      <c r="Y587" s="763"/>
      <c r="Z587" s="166"/>
      <c r="AA587" s="166"/>
      <c r="AB587" s="584"/>
    </row>
    <row r="588" spans="1:28" ht="15.75" customHeight="1">
      <c r="A588" s="759"/>
      <c r="B588" s="751"/>
      <c r="C588" s="752"/>
      <c r="D588" s="751"/>
      <c r="E588" s="753"/>
      <c r="F588" s="750" t="s">
        <v>388</v>
      </c>
      <c r="G588" s="166">
        <v>2015</v>
      </c>
      <c r="H588" s="166"/>
      <c r="I588" s="166"/>
      <c r="J588" s="166"/>
      <c r="K588" s="166"/>
      <c r="L588" s="166"/>
      <c r="M588" s="166"/>
      <c r="N588" s="166"/>
      <c r="O588" s="166"/>
      <c r="P588" s="166"/>
      <c r="Q588" s="166"/>
      <c r="R588" s="166"/>
      <c r="S588" s="166"/>
      <c r="T588" s="166"/>
      <c r="U588" s="166"/>
      <c r="V588" s="422"/>
      <c r="W588" s="761"/>
      <c r="X588" s="761"/>
      <c r="Y588" s="763"/>
      <c r="Z588" s="166"/>
      <c r="AA588" s="166"/>
      <c r="AB588" s="584"/>
    </row>
    <row r="589" spans="1:28" ht="15.75" customHeight="1">
      <c r="A589" s="759"/>
      <c r="B589" s="751"/>
      <c r="C589" s="752"/>
      <c r="D589" s="751"/>
      <c r="E589" s="753"/>
      <c r="F589" s="750"/>
      <c r="G589" s="166">
        <v>2016</v>
      </c>
      <c r="H589" s="166"/>
      <c r="I589" s="166"/>
      <c r="J589" s="166"/>
      <c r="K589" s="166"/>
      <c r="L589" s="166"/>
      <c r="M589" s="166"/>
      <c r="N589" s="166"/>
      <c r="O589" s="166"/>
      <c r="P589" s="166"/>
      <c r="Q589" s="166"/>
      <c r="R589" s="166"/>
      <c r="S589" s="166"/>
      <c r="T589" s="166"/>
      <c r="U589" s="166"/>
      <c r="V589" s="422"/>
      <c r="W589" s="761"/>
      <c r="X589" s="761"/>
      <c r="Y589" s="763"/>
      <c r="Z589" s="166"/>
      <c r="AA589" s="166"/>
      <c r="AB589" s="584"/>
    </row>
    <row r="590" spans="1:28" ht="15.75" customHeight="1">
      <c r="A590" s="759"/>
      <c r="B590" s="751"/>
      <c r="C590" s="752"/>
      <c r="D590" s="751"/>
      <c r="E590" s="753"/>
      <c r="F590" s="750"/>
      <c r="G590" s="166">
        <v>2023</v>
      </c>
      <c r="H590" s="166"/>
      <c r="I590" s="166"/>
      <c r="J590" s="166"/>
      <c r="K590" s="166"/>
      <c r="L590" s="166"/>
      <c r="M590" s="166"/>
      <c r="N590" s="166"/>
      <c r="O590" s="166"/>
      <c r="P590" s="166"/>
      <c r="Q590" s="166"/>
      <c r="R590" s="166"/>
      <c r="S590" s="166"/>
      <c r="T590" s="166"/>
      <c r="U590" s="166"/>
      <c r="V590" s="422"/>
      <c r="W590" s="761"/>
      <c r="X590" s="761"/>
      <c r="Y590" s="763"/>
      <c r="Z590" s="166"/>
      <c r="AA590" s="166"/>
      <c r="AB590" s="584"/>
    </row>
    <row r="591" spans="1:28" ht="15.75" customHeight="1">
      <c r="A591" s="759"/>
      <c r="B591" s="751">
        <v>7</v>
      </c>
      <c r="C591" s="752" t="s">
        <v>546</v>
      </c>
      <c r="D591" s="751" t="s">
        <v>543</v>
      </c>
      <c r="E591" s="753" t="s">
        <v>385</v>
      </c>
      <c r="F591" s="750" t="s">
        <v>389</v>
      </c>
      <c r="G591" s="166">
        <v>2015</v>
      </c>
      <c r="H591" s="166"/>
      <c r="I591" s="166"/>
      <c r="J591" s="166"/>
      <c r="K591" s="166"/>
      <c r="L591" s="166"/>
      <c r="M591" s="166"/>
      <c r="N591" s="166"/>
      <c r="O591" s="166"/>
      <c r="P591" s="166"/>
      <c r="Q591" s="166"/>
      <c r="R591" s="166"/>
      <c r="S591" s="166"/>
      <c r="T591" s="166"/>
      <c r="U591" s="166"/>
      <c r="V591" s="422"/>
      <c r="W591" s="748" t="s">
        <v>384</v>
      </c>
      <c r="X591" s="748" t="s">
        <v>384</v>
      </c>
      <c r="Y591" s="763" t="s">
        <v>517</v>
      </c>
      <c r="Z591" s="166"/>
      <c r="AA591" s="166"/>
      <c r="AB591" s="584"/>
    </row>
    <row r="592" spans="1:28" ht="15.75" customHeight="1">
      <c r="A592" s="759"/>
      <c r="B592" s="751"/>
      <c r="C592" s="752"/>
      <c r="D592" s="751"/>
      <c r="E592" s="753"/>
      <c r="F592" s="750"/>
      <c r="G592" s="166">
        <v>2016</v>
      </c>
      <c r="H592" s="166"/>
      <c r="I592" s="166"/>
      <c r="J592" s="166"/>
      <c r="K592" s="166"/>
      <c r="L592" s="166"/>
      <c r="M592" s="166"/>
      <c r="N592" s="166"/>
      <c r="O592" s="166"/>
      <c r="P592" s="166"/>
      <c r="Q592" s="166"/>
      <c r="R592" s="166"/>
      <c r="S592" s="166"/>
      <c r="T592" s="166"/>
      <c r="U592" s="166"/>
      <c r="V592" s="422"/>
      <c r="W592" s="748"/>
      <c r="X592" s="748"/>
      <c r="Y592" s="763"/>
      <c r="Z592" s="166"/>
      <c r="AA592" s="166"/>
      <c r="AB592" s="584"/>
    </row>
    <row r="593" spans="1:28" ht="15.75" customHeight="1">
      <c r="A593" s="759"/>
      <c r="B593" s="751"/>
      <c r="C593" s="752"/>
      <c r="D593" s="751"/>
      <c r="E593" s="753"/>
      <c r="F593" s="750"/>
      <c r="G593" s="166">
        <v>2023</v>
      </c>
      <c r="H593" s="166"/>
      <c r="I593" s="166"/>
      <c r="J593" s="166"/>
      <c r="K593" s="166"/>
      <c r="L593" s="166"/>
      <c r="M593" s="166"/>
      <c r="N593" s="166"/>
      <c r="O593" s="166"/>
      <c r="P593" s="166"/>
      <c r="Q593" s="166"/>
      <c r="R593" s="166"/>
      <c r="S593" s="166"/>
      <c r="T593" s="166"/>
      <c r="U593" s="166"/>
      <c r="V593" s="422"/>
      <c r="W593" s="748"/>
      <c r="X593" s="748"/>
      <c r="Y593" s="763"/>
      <c r="Z593" s="166"/>
      <c r="AA593" s="166"/>
      <c r="AB593" s="584"/>
    </row>
    <row r="594" spans="1:28" ht="15.75" customHeight="1">
      <c r="A594" s="759"/>
      <c r="B594" s="751"/>
      <c r="C594" s="752"/>
      <c r="D594" s="751"/>
      <c r="E594" s="753"/>
      <c r="F594" s="750" t="s">
        <v>388</v>
      </c>
      <c r="G594" s="166">
        <v>2015</v>
      </c>
      <c r="H594" s="166"/>
      <c r="I594" s="166"/>
      <c r="J594" s="166"/>
      <c r="K594" s="166"/>
      <c r="L594" s="166"/>
      <c r="M594" s="166"/>
      <c r="N594" s="166"/>
      <c r="O594" s="166"/>
      <c r="P594" s="166"/>
      <c r="Q594" s="166"/>
      <c r="R594" s="166"/>
      <c r="S594" s="166"/>
      <c r="T594" s="166"/>
      <c r="U594" s="166"/>
      <c r="V594" s="422"/>
      <c r="W594" s="748"/>
      <c r="X594" s="748"/>
      <c r="Y594" s="763"/>
      <c r="Z594" s="166"/>
      <c r="AA594" s="166"/>
      <c r="AB594" s="584"/>
    </row>
    <row r="595" spans="1:28" ht="15.75" customHeight="1">
      <c r="A595" s="759"/>
      <c r="B595" s="751"/>
      <c r="C595" s="752"/>
      <c r="D595" s="751"/>
      <c r="E595" s="753"/>
      <c r="F595" s="750"/>
      <c r="G595" s="166">
        <v>2016</v>
      </c>
      <c r="H595" s="166"/>
      <c r="I595" s="166"/>
      <c r="J595" s="166"/>
      <c r="K595" s="166"/>
      <c r="L595" s="166"/>
      <c r="M595" s="166"/>
      <c r="N595" s="166"/>
      <c r="O595" s="166"/>
      <c r="P595" s="166"/>
      <c r="Q595" s="166"/>
      <c r="R595" s="166"/>
      <c r="S595" s="166"/>
      <c r="T595" s="166"/>
      <c r="U595" s="166"/>
      <c r="V595" s="422"/>
      <c r="W595" s="748"/>
      <c r="X595" s="748"/>
      <c r="Y595" s="763"/>
      <c r="Z595" s="166"/>
      <c r="AA595" s="166"/>
      <c r="AB595" s="584"/>
    </row>
    <row r="596" spans="1:28" ht="15.75" customHeight="1">
      <c r="A596" s="759"/>
      <c r="B596" s="751"/>
      <c r="C596" s="752"/>
      <c r="D596" s="751"/>
      <c r="E596" s="753"/>
      <c r="F596" s="750"/>
      <c r="G596" s="166">
        <v>2023</v>
      </c>
      <c r="H596" s="166"/>
      <c r="I596" s="166"/>
      <c r="J596" s="166"/>
      <c r="K596" s="166"/>
      <c r="L596" s="166"/>
      <c r="M596" s="166"/>
      <c r="N596" s="166"/>
      <c r="O596" s="166"/>
      <c r="P596" s="166"/>
      <c r="Q596" s="166"/>
      <c r="R596" s="166"/>
      <c r="S596" s="166"/>
      <c r="T596" s="166"/>
      <c r="U596" s="166"/>
      <c r="V596" s="422"/>
      <c r="W596" s="748"/>
      <c r="X596" s="748"/>
      <c r="Y596" s="763"/>
      <c r="Z596" s="166"/>
      <c r="AA596" s="166"/>
      <c r="AB596" s="584"/>
    </row>
    <row r="597" spans="1:28" ht="15.75" customHeight="1">
      <c r="A597" s="759"/>
      <c r="B597" s="751">
        <v>8</v>
      </c>
      <c r="C597" s="752" t="s">
        <v>547</v>
      </c>
      <c r="D597" s="751" t="s">
        <v>390</v>
      </c>
      <c r="E597" s="753" t="s">
        <v>385</v>
      </c>
      <c r="F597" s="750" t="s">
        <v>389</v>
      </c>
      <c r="G597" s="166">
        <v>2015</v>
      </c>
      <c r="H597" s="166"/>
      <c r="I597" s="166"/>
      <c r="J597" s="166"/>
      <c r="K597" s="166"/>
      <c r="L597" s="166"/>
      <c r="M597" s="166"/>
      <c r="N597" s="166"/>
      <c r="O597" s="166"/>
      <c r="P597" s="166"/>
      <c r="Q597" s="166"/>
      <c r="R597" s="166"/>
      <c r="S597" s="166"/>
      <c r="T597" s="166"/>
      <c r="U597" s="166"/>
      <c r="V597" s="422"/>
      <c r="W597" s="761" t="s">
        <v>384</v>
      </c>
      <c r="X597" s="761" t="s">
        <v>384</v>
      </c>
      <c r="Y597" s="763">
        <v>144</v>
      </c>
      <c r="Z597" s="166"/>
      <c r="AA597" s="166"/>
      <c r="AB597" s="584"/>
    </row>
    <row r="598" spans="1:28" ht="15.75" customHeight="1">
      <c r="A598" s="759"/>
      <c r="B598" s="751"/>
      <c r="C598" s="752"/>
      <c r="D598" s="751"/>
      <c r="E598" s="753"/>
      <c r="F598" s="750"/>
      <c r="G598" s="166">
        <v>2016</v>
      </c>
      <c r="H598" s="166"/>
      <c r="I598" s="166"/>
      <c r="J598" s="166"/>
      <c r="K598" s="166"/>
      <c r="L598" s="166"/>
      <c r="M598" s="166"/>
      <c r="N598" s="166"/>
      <c r="O598" s="166"/>
      <c r="P598" s="166"/>
      <c r="Q598" s="166"/>
      <c r="R598" s="166"/>
      <c r="S598" s="166"/>
      <c r="T598" s="166"/>
      <c r="U598" s="166"/>
      <c r="V598" s="422"/>
      <c r="W598" s="761"/>
      <c r="X598" s="761"/>
      <c r="Y598" s="763"/>
      <c r="Z598" s="166"/>
      <c r="AA598" s="166"/>
      <c r="AB598" s="584"/>
    </row>
    <row r="599" spans="1:28" ht="15.75" customHeight="1">
      <c r="A599" s="759"/>
      <c r="B599" s="751"/>
      <c r="C599" s="752"/>
      <c r="D599" s="751"/>
      <c r="E599" s="753"/>
      <c r="F599" s="750"/>
      <c r="G599" s="166">
        <v>2023</v>
      </c>
      <c r="H599" s="166"/>
      <c r="I599" s="166"/>
      <c r="J599" s="166"/>
      <c r="K599" s="166"/>
      <c r="L599" s="166"/>
      <c r="M599" s="166"/>
      <c r="N599" s="166"/>
      <c r="O599" s="166"/>
      <c r="P599" s="166"/>
      <c r="Q599" s="166"/>
      <c r="R599" s="166"/>
      <c r="S599" s="166"/>
      <c r="T599" s="166"/>
      <c r="U599" s="166"/>
      <c r="V599" s="422"/>
      <c r="W599" s="761"/>
      <c r="X599" s="761"/>
      <c r="Y599" s="763"/>
      <c r="Z599" s="166"/>
      <c r="AA599" s="166"/>
      <c r="AB599" s="584"/>
    </row>
    <row r="600" spans="1:28" ht="15.75" customHeight="1">
      <c r="A600" s="759"/>
      <c r="B600" s="751"/>
      <c r="C600" s="752"/>
      <c r="D600" s="751"/>
      <c r="E600" s="753"/>
      <c r="F600" s="750" t="s">
        <v>388</v>
      </c>
      <c r="G600" s="166">
        <v>2015</v>
      </c>
      <c r="H600" s="166"/>
      <c r="I600" s="166"/>
      <c r="J600" s="166"/>
      <c r="K600" s="166"/>
      <c r="L600" s="166"/>
      <c r="M600" s="166"/>
      <c r="N600" s="166"/>
      <c r="O600" s="166"/>
      <c r="P600" s="166"/>
      <c r="Q600" s="166"/>
      <c r="R600" s="166"/>
      <c r="S600" s="166"/>
      <c r="T600" s="166"/>
      <c r="U600" s="166"/>
      <c r="V600" s="422"/>
      <c r="W600" s="761"/>
      <c r="X600" s="761"/>
      <c r="Y600" s="763"/>
      <c r="Z600" s="166"/>
      <c r="AA600" s="166"/>
      <c r="AB600" s="584"/>
    </row>
    <row r="601" spans="1:28" ht="15.75" customHeight="1">
      <c r="A601" s="759"/>
      <c r="B601" s="751"/>
      <c r="C601" s="752"/>
      <c r="D601" s="751"/>
      <c r="E601" s="753"/>
      <c r="F601" s="750"/>
      <c r="G601" s="166">
        <v>2016</v>
      </c>
      <c r="H601" s="166"/>
      <c r="I601" s="166"/>
      <c r="J601" s="166"/>
      <c r="K601" s="166"/>
      <c r="L601" s="166"/>
      <c r="M601" s="166"/>
      <c r="N601" s="166"/>
      <c r="O601" s="166"/>
      <c r="P601" s="166"/>
      <c r="Q601" s="166"/>
      <c r="R601" s="166"/>
      <c r="S601" s="166"/>
      <c r="T601" s="166"/>
      <c r="U601" s="166"/>
      <c r="V601" s="422"/>
      <c r="W601" s="761"/>
      <c r="X601" s="761"/>
      <c r="Y601" s="763"/>
      <c r="Z601" s="166"/>
      <c r="AA601" s="166"/>
      <c r="AB601" s="584"/>
    </row>
    <row r="602" spans="1:28" ht="15.75" customHeight="1">
      <c r="A602" s="759"/>
      <c r="B602" s="751"/>
      <c r="C602" s="752"/>
      <c r="D602" s="751"/>
      <c r="E602" s="753"/>
      <c r="F602" s="750"/>
      <c r="G602" s="166">
        <v>2023</v>
      </c>
      <c r="H602" s="166"/>
      <c r="I602" s="166"/>
      <c r="J602" s="166"/>
      <c r="K602" s="166"/>
      <c r="L602" s="166"/>
      <c r="M602" s="166"/>
      <c r="N602" s="166"/>
      <c r="O602" s="166"/>
      <c r="P602" s="166"/>
      <c r="Q602" s="166"/>
      <c r="R602" s="166"/>
      <c r="S602" s="166"/>
      <c r="T602" s="166"/>
      <c r="U602" s="166"/>
      <c r="V602" s="422"/>
      <c r="W602" s="761"/>
      <c r="X602" s="761"/>
      <c r="Y602" s="763"/>
      <c r="Z602" s="166"/>
      <c r="AA602" s="166"/>
      <c r="AB602" s="584"/>
    </row>
    <row r="603" spans="1:28" ht="15.75" customHeight="1">
      <c r="A603" s="759"/>
      <c r="B603" s="751">
        <v>9</v>
      </c>
      <c r="C603" s="752" t="s">
        <v>548</v>
      </c>
      <c r="D603" s="751" t="s">
        <v>390</v>
      </c>
      <c r="E603" s="753" t="s">
        <v>385</v>
      </c>
      <c r="F603" s="750" t="s">
        <v>389</v>
      </c>
      <c r="G603" s="166">
        <v>2015</v>
      </c>
      <c r="H603" s="166"/>
      <c r="I603" s="166"/>
      <c r="J603" s="166"/>
      <c r="K603" s="166"/>
      <c r="L603" s="166"/>
      <c r="M603" s="166"/>
      <c r="N603" s="166"/>
      <c r="O603" s="166"/>
      <c r="P603" s="166"/>
      <c r="Q603" s="166"/>
      <c r="R603" s="166"/>
      <c r="S603" s="166"/>
      <c r="T603" s="166"/>
      <c r="U603" s="166"/>
      <c r="V603" s="422"/>
      <c r="W603" s="748" t="s">
        <v>384</v>
      </c>
      <c r="X603" s="748" t="s">
        <v>384</v>
      </c>
      <c r="Y603" s="763" t="s">
        <v>517</v>
      </c>
      <c r="Z603" s="166"/>
      <c r="AA603" s="166"/>
      <c r="AB603" s="584"/>
    </row>
    <row r="604" spans="1:28" ht="15.75" customHeight="1">
      <c r="A604" s="759"/>
      <c r="B604" s="751"/>
      <c r="C604" s="752"/>
      <c r="D604" s="751"/>
      <c r="E604" s="753"/>
      <c r="F604" s="750"/>
      <c r="G604" s="166">
        <v>2016</v>
      </c>
      <c r="H604" s="166"/>
      <c r="I604" s="166"/>
      <c r="J604" s="166"/>
      <c r="K604" s="166"/>
      <c r="L604" s="166"/>
      <c r="M604" s="166"/>
      <c r="N604" s="166"/>
      <c r="O604" s="166"/>
      <c r="P604" s="166"/>
      <c r="Q604" s="166"/>
      <c r="R604" s="166"/>
      <c r="S604" s="166"/>
      <c r="T604" s="166"/>
      <c r="U604" s="166"/>
      <c r="V604" s="422"/>
      <c r="W604" s="748"/>
      <c r="X604" s="748"/>
      <c r="Y604" s="763"/>
      <c r="Z604" s="166"/>
      <c r="AA604" s="166"/>
      <c r="AB604" s="584"/>
    </row>
    <row r="605" spans="1:28" ht="15.75" customHeight="1">
      <c r="A605" s="759"/>
      <c r="B605" s="751"/>
      <c r="C605" s="752"/>
      <c r="D605" s="751"/>
      <c r="E605" s="753"/>
      <c r="F605" s="750"/>
      <c r="G605" s="166">
        <v>2023</v>
      </c>
      <c r="H605" s="166"/>
      <c r="I605" s="166"/>
      <c r="J605" s="166"/>
      <c r="K605" s="166"/>
      <c r="L605" s="166"/>
      <c r="M605" s="166"/>
      <c r="N605" s="166"/>
      <c r="O605" s="166"/>
      <c r="P605" s="166"/>
      <c r="Q605" s="166"/>
      <c r="R605" s="166"/>
      <c r="S605" s="166"/>
      <c r="T605" s="166"/>
      <c r="U605" s="166"/>
      <c r="V605" s="422"/>
      <c r="W605" s="748"/>
      <c r="X605" s="748"/>
      <c r="Y605" s="763"/>
      <c r="Z605" s="166"/>
      <c r="AA605" s="166"/>
      <c r="AB605" s="584"/>
    </row>
    <row r="606" spans="1:28" ht="15.75" customHeight="1">
      <c r="A606" s="759"/>
      <c r="B606" s="751"/>
      <c r="C606" s="752"/>
      <c r="D606" s="751"/>
      <c r="E606" s="753"/>
      <c r="F606" s="750" t="s">
        <v>388</v>
      </c>
      <c r="G606" s="166">
        <v>2015</v>
      </c>
      <c r="H606" s="166"/>
      <c r="I606" s="166"/>
      <c r="J606" s="166"/>
      <c r="K606" s="166"/>
      <c r="L606" s="166"/>
      <c r="M606" s="166"/>
      <c r="N606" s="166"/>
      <c r="O606" s="166"/>
      <c r="P606" s="166"/>
      <c r="Q606" s="166"/>
      <c r="R606" s="166"/>
      <c r="S606" s="166"/>
      <c r="T606" s="166"/>
      <c r="U606" s="166"/>
      <c r="V606" s="422"/>
      <c r="W606" s="748"/>
      <c r="X606" s="748"/>
      <c r="Y606" s="763"/>
      <c r="Z606" s="166"/>
      <c r="AA606" s="166"/>
      <c r="AB606" s="584"/>
    </row>
    <row r="607" spans="1:28" ht="15.75" customHeight="1">
      <c r="A607" s="759"/>
      <c r="B607" s="751"/>
      <c r="C607" s="752"/>
      <c r="D607" s="751"/>
      <c r="E607" s="753"/>
      <c r="F607" s="750"/>
      <c r="G607" s="166">
        <v>2016</v>
      </c>
      <c r="H607" s="166"/>
      <c r="I607" s="166"/>
      <c r="J607" s="166"/>
      <c r="K607" s="166"/>
      <c r="L607" s="166"/>
      <c r="M607" s="166"/>
      <c r="N607" s="166"/>
      <c r="O607" s="166"/>
      <c r="P607" s="166"/>
      <c r="Q607" s="166"/>
      <c r="R607" s="166"/>
      <c r="S607" s="166"/>
      <c r="T607" s="166"/>
      <c r="U607" s="166"/>
      <c r="V607" s="422"/>
      <c r="W607" s="748"/>
      <c r="X607" s="748"/>
      <c r="Y607" s="763"/>
      <c r="Z607" s="166"/>
      <c r="AA607" s="166"/>
      <c r="AB607" s="584"/>
    </row>
    <row r="608" spans="1:28" ht="15.75" customHeight="1">
      <c r="A608" s="759"/>
      <c r="B608" s="751"/>
      <c r="C608" s="752"/>
      <c r="D608" s="751"/>
      <c r="E608" s="753"/>
      <c r="F608" s="750"/>
      <c r="G608" s="166">
        <v>2023</v>
      </c>
      <c r="H608" s="166"/>
      <c r="I608" s="166"/>
      <c r="J608" s="166"/>
      <c r="K608" s="166"/>
      <c r="L608" s="166"/>
      <c r="M608" s="166"/>
      <c r="N608" s="166"/>
      <c r="O608" s="166"/>
      <c r="P608" s="166"/>
      <c r="Q608" s="166"/>
      <c r="R608" s="166"/>
      <c r="S608" s="166"/>
      <c r="T608" s="166"/>
      <c r="U608" s="166"/>
      <c r="V608" s="422"/>
      <c r="W608" s="748"/>
      <c r="X608" s="748"/>
      <c r="Y608" s="763"/>
      <c r="Z608" s="166"/>
      <c r="AA608" s="166"/>
      <c r="AB608" s="584"/>
    </row>
    <row r="609" spans="1:28" ht="12" customHeight="1">
      <c r="A609" s="759"/>
      <c r="B609" s="764" t="s">
        <v>140</v>
      </c>
      <c r="C609" s="764"/>
      <c r="D609" s="764"/>
      <c r="E609" s="764"/>
      <c r="F609" s="764"/>
      <c r="G609" s="764"/>
      <c r="H609" s="764"/>
      <c r="I609" s="764"/>
      <c r="J609" s="764"/>
      <c r="K609" s="764"/>
      <c r="L609" s="764"/>
      <c r="M609" s="764"/>
      <c r="N609" s="764"/>
      <c r="O609" s="764"/>
      <c r="P609" s="764"/>
      <c r="Q609" s="764"/>
      <c r="R609" s="764"/>
      <c r="S609" s="764"/>
      <c r="T609" s="764"/>
      <c r="U609" s="764"/>
      <c r="V609" s="764"/>
      <c r="W609" s="764"/>
      <c r="X609" s="764"/>
      <c r="Y609" s="764"/>
      <c r="Z609" s="764"/>
      <c r="AA609" s="764"/>
      <c r="AB609" s="764"/>
    </row>
    <row r="610" spans="1:28" ht="12" customHeight="1">
      <c r="A610" s="759"/>
      <c r="B610" s="765"/>
      <c r="C610" s="765"/>
      <c r="D610" s="765"/>
      <c r="E610" s="765"/>
      <c r="F610" s="765"/>
      <c r="G610" s="765"/>
      <c r="H610" s="765"/>
      <c r="I610" s="765"/>
      <c r="J610" s="765"/>
      <c r="K610" s="765"/>
      <c r="L610" s="765"/>
      <c r="M610" s="765"/>
      <c r="N610" s="765"/>
      <c r="O610" s="765"/>
      <c r="P610" s="765"/>
      <c r="Q610" s="765"/>
      <c r="R610" s="765"/>
      <c r="S610" s="765"/>
      <c r="T610" s="765"/>
      <c r="U610" s="765"/>
      <c r="V610" s="765"/>
      <c r="W610" s="765"/>
      <c r="X610" s="765"/>
      <c r="Y610" s="765"/>
      <c r="Z610" s="765"/>
      <c r="AA610" s="765"/>
      <c r="AB610" s="765"/>
    </row>
    <row r="611" spans="1:28" ht="30" customHeight="1">
      <c r="A611" s="758" t="s">
        <v>549</v>
      </c>
      <c r="B611" s="758"/>
      <c r="C611" s="758"/>
      <c r="D611" s="758"/>
      <c r="E611" s="758"/>
      <c r="F611" s="758"/>
      <c r="G611" s="758"/>
      <c r="H611" s="758"/>
      <c r="I611" s="758"/>
      <c r="J611" s="758"/>
      <c r="K611" s="758"/>
      <c r="L611" s="758"/>
      <c r="M611" s="758"/>
      <c r="N611" s="758"/>
      <c r="O611" s="758"/>
      <c r="P611" s="758"/>
      <c r="Q611" s="758"/>
      <c r="R611" s="758"/>
      <c r="S611" s="758"/>
      <c r="T611" s="758"/>
      <c r="U611" s="758"/>
      <c r="V611" s="758"/>
      <c r="W611" s="758"/>
      <c r="X611" s="758"/>
      <c r="Y611" s="758"/>
      <c r="Z611" s="758"/>
      <c r="AA611" s="758"/>
      <c r="AB611" s="758"/>
    </row>
    <row r="612" spans="1:28" ht="15.75" customHeight="1">
      <c r="A612" s="759" t="s">
        <v>683</v>
      </c>
      <c r="B612" s="785">
        <v>1</v>
      </c>
      <c r="C612" s="786" t="s">
        <v>469</v>
      </c>
      <c r="D612" s="785" t="s">
        <v>390</v>
      </c>
      <c r="E612" s="787" t="s">
        <v>385</v>
      </c>
      <c r="F612" s="788" t="s">
        <v>389</v>
      </c>
      <c r="G612" s="436">
        <v>2015</v>
      </c>
      <c r="H612" s="436"/>
      <c r="I612" s="436"/>
      <c r="J612" s="436"/>
      <c r="K612" s="436"/>
      <c r="L612" s="436"/>
      <c r="M612" s="436"/>
      <c r="N612" s="436"/>
      <c r="O612" s="436"/>
      <c r="P612" s="436"/>
      <c r="Q612" s="436"/>
      <c r="R612" s="436"/>
      <c r="S612" s="436"/>
      <c r="T612" s="436"/>
      <c r="U612" s="436"/>
      <c r="V612" s="437"/>
      <c r="W612" s="789" t="s">
        <v>384</v>
      </c>
      <c r="X612" s="789" t="s">
        <v>384</v>
      </c>
      <c r="Y612" s="790">
        <v>70</v>
      </c>
      <c r="Z612" s="436"/>
      <c r="AA612" s="436"/>
      <c r="AB612" s="588"/>
    </row>
    <row r="613" spans="1:28" ht="15.75" customHeight="1">
      <c r="A613" s="759"/>
      <c r="B613" s="785"/>
      <c r="C613" s="786"/>
      <c r="D613" s="785"/>
      <c r="E613" s="787"/>
      <c r="F613" s="788"/>
      <c r="G613" s="436">
        <v>2016</v>
      </c>
      <c r="H613" s="436"/>
      <c r="I613" s="436"/>
      <c r="J613" s="436"/>
      <c r="K613" s="436"/>
      <c r="L613" s="436"/>
      <c r="M613" s="574">
        <v>107</v>
      </c>
      <c r="N613" s="574"/>
      <c r="O613" s="574"/>
      <c r="P613" s="574">
        <v>0</v>
      </c>
      <c r="Q613" s="574"/>
      <c r="R613" s="574"/>
      <c r="S613" s="574"/>
      <c r="T613" s="574"/>
      <c r="U613" s="574"/>
      <c r="V613" s="579">
        <v>107</v>
      </c>
      <c r="W613" s="789"/>
      <c r="X613" s="789"/>
      <c r="Y613" s="790"/>
      <c r="Z613" s="436"/>
      <c r="AA613" s="436"/>
      <c r="AB613" s="582">
        <f>V613/Y612*100</f>
        <v>152.85714285714283</v>
      </c>
    </row>
    <row r="614" spans="1:28" ht="15.75" customHeight="1">
      <c r="A614" s="759"/>
      <c r="B614" s="785"/>
      <c r="C614" s="786"/>
      <c r="D614" s="785"/>
      <c r="E614" s="787"/>
      <c r="F614" s="788"/>
      <c r="G614" s="436">
        <v>2023</v>
      </c>
      <c r="H614" s="436"/>
      <c r="I614" s="436"/>
      <c r="J614" s="436"/>
      <c r="K614" s="436"/>
      <c r="L614" s="436"/>
      <c r="M614" s="436"/>
      <c r="N614" s="436"/>
      <c r="O614" s="436"/>
      <c r="P614" s="436"/>
      <c r="Q614" s="436"/>
      <c r="R614" s="436"/>
      <c r="S614" s="436"/>
      <c r="T614" s="436"/>
      <c r="U614" s="436"/>
      <c r="V614" s="437"/>
      <c r="W614" s="789"/>
      <c r="X614" s="789"/>
      <c r="Y614" s="790"/>
      <c r="Z614" s="436"/>
      <c r="AA614" s="436"/>
      <c r="AB614" s="588"/>
    </row>
    <row r="615" spans="1:28" ht="15.75" customHeight="1">
      <c r="A615" s="759"/>
      <c r="B615" s="785"/>
      <c r="C615" s="786"/>
      <c r="D615" s="785"/>
      <c r="E615" s="787"/>
      <c r="F615" s="788" t="s">
        <v>388</v>
      </c>
      <c r="G615" s="436">
        <v>2015</v>
      </c>
      <c r="H615" s="436"/>
      <c r="I615" s="436"/>
      <c r="J615" s="436"/>
      <c r="K615" s="436"/>
      <c r="L615" s="436"/>
      <c r="M615" s="436"/>
      <c r="N615" s="436"/>
      <c r="O615" s="436"/>
      <c r="P615" s="436"/>
      <c r="Q615" s="436"/>
      <c r="R615" s="436"/>
      <c r="S615" s="436"/>
      <c r="T615" s="436"/>
      <c r="U615" s="436"/>
      <c r="V615" s="437"/>
      <c r="W615" s="789"/>
      <c r="X615" s="789"/>
      <c r="Y615" s="790"/>
      <c r="Z615" s="436"/>
      <c r="AA615" s="436"/>
      <c r="AB615" s="588"/>
    </row>
    <row r="616" spans="1:28" ht="15.75" customHeight="1">
      <c r="A616" s="759"/>
      <c r="B616" s="785"/>
      <c r="C616" s="786"/>
      <c r="D616" s="785"/>
      <c r="E616" s="787"/>
      <c r="F616" s="788"/>
      <c r="G616" s="436">
        <v>2016</v>
      </c>
      <c r="H616" s="436"/>
      <c r="I616" s="436"/>
      <c r="J616" s="436"/>
      <c r="K616" s="436"/>
      <c r="L616" s="436"/>
      <c r="M616" s="436">
        <v>0</v>
      </c>
      <c r="N616" s="436"/>
      <c r="O616" s="436"/>
      <c r="P616" s="436">
        <v>0</v>
      </c>
      <c r="Q616" s="436"/>
      <c r="R616" s="436"/>
      <c r="S616" s="436"/>
      <c r="T616" s="436"/>
      <c r="U616" s="436"/>
      <c r="V616" s="632">
        <v>0</v>
      </c>
      <c r="W616" s="789"/>
      <c r="X616" s="789"/>
      <c r="Y616" s="790"/>
      <c r="Z616" s="436"/>
      <c r="AA616" s="436"/>
      <c r="AB616" s="588">
        <f>V616/Y612*100</f>
        <v>0</v>
      </c>
    </row>
    <row r="617" spans="1:28" ht="15.75" customHeight="1">
      <c r="A617" s="759"/>
      <c r="B617" s="785"/>
      <c r="C617" s="786"/>
      <c r="D617" s="785"/>
      <c r="E617" s="787"/>
      <c r="F617" s="788"/>
      <c r="G617" s="436">
        <v>2023</v>
      </c>
      <c r="H617" s="436"/>
      <c r="I617" s="436"/>
      <c r="J617" s="436"/>
      <c r="K617" s="436"/>
      <c r="L617" s="436"/>
      <c r="M617" s="436"/>
      <c r="N617" s="436"/>
      <c r="O617" s="436"/>
      <c r="P617" s="436"/>
      <c r="Q617" s="436"/>
      <c r="R617" s="436"/>
      <c r="S617" s="436"/>
      <c r="T617" s="436"/>
      <c r="U617" s="436"/>
      <c r="V617" s="437"/>
      <c r="W617" s="789"/>
      <c r="X617" s="789"/>
      <c r="Y617" s="790"/>
      <c r="Z617" s="436"/>
      <c r="AA617" s="436"/>
      <c r="AB617" s="588"/>
    </row>
    <row r="618" spans="1:28" ht="15.75" customHeight="1">
      <c r="A618" s="759"/>
      <c r="B618" s="775">
        <v>2</v>
      </c>
      <c r="C618" s="776" t="s">
        <v>468</v>
      </c>
      <c r="D618" s="775" t="s">
        <v>390</v>
      </c>
      <c r="E618" s="777" t="s">
        <v>385</v>
      </c>
      <c r="F618" s="778" t="s">
        <v>389</v>
      </c>
      <c r="G618" s="435">
        <v>2015</v>
      </c>
      <c r="H618" s="435"/>
      <c r="I618" s="435"/>
      <c r="J618" s="435"/>
      <c r="K618" s="435"/>
      <c r="L618" s="435"/>
      <c r="M618" s="435"/>
      <c r="N618" s="435"/>
      <c r="O618" s="435"/>
      <c r="P618" s="435"/>
      <c r="Q618" s="435"/>
      <c r="R618" s="435"/>
      <c r="S618" s="435"/>
      <c r="T618" s="435"/>
      <c r="U618" s="435"/>
      <c r="V618" s="424"/>
      <c r="W618" s="783" t="s">
        <v>384</v>
      </c>
      <c r="X618" s="783" t="s">
        <v>384</v>
      </c>
      <c r="Y618" s="780">
        <v>16</v>
      </c>
      <c r="Z618" s="435"/>
      <c r="AA618" s="435"/>
      <c r="AB618" s="586"/>
    </row>
    <row r="619" spans="1:28" ht="15.75" customHeight="1">
      <c r="A619" s="759"/>
      <c r="B619" s="775"/>
      <c r="C619" s="776"/>
      <c r="D619" s="775"/>
      <c r="E619" s="777"/>
      <c r="F619" s="778"/>
      <c r="G619" s="435">
        <v>2016</v>
      </c>
      <c r="H619" s="435"/>
      <c r="I619" s="435"/>
      <c r="J619" s="435"/>
      <c r="K619" s="435"/>
      <c r="L619" s="435"/>
      <c r="M619" s="574">
        <v>1</v>
      </c>
      <c r="N619" s="574"/>
      <c r="O619" s="574"/>
      <c r="P619" s="574">
        <v>0</v>
      </c>
      <c r="Q619" s="574"/>
      <c r="R619" s="574"/>
      <c r="S619" s="574"/>
      <c r="T619" s="574"/>
      <c r="U619" s="574"/>
      <c r="V619" s="579">
        <v>1</v>
      </c>
      <c r="W619" s="783"/>
      <c r="X619" s="783"/>
      <c r="Y619" s="780"/>
      <c r="Z619" s="435"/>
      <c r="AA619" s="435"/>
      <c r="AB619" s="582">
        <f>V619/Y618*100</f>
        <v>6.25</v>
      </c>
    </row>
    <row r="620" spans="1:28" ht="15.75" customHeight="1">
      <c r="A620" s="759"/>
      <c r="B620" s="775"/>
      <c r="C620" s="776"/>
      <c r="D620" s="775"/>
      <c r="E620" s="777"/>
      <c r="F620" s="778"/>
      <c r="G620" s="435">
        <v>2023</v>
      </c>
      <c r="H620" s="435"/>
      <c r="I620" s="435"/>
      <c r="J620" s="435"/>
      <c r="K620" s="435"/>
      <c r="L620" s="435"/>
      <c r="M620" s="435"/>
      <c r="N620" s="435"/>
      <c r="O620" s="435"/>
      <c r="P620" s="435"/>
      <c r="Q620" s="435"/>
      <c r="R620" s="435"/>
      <c r="S620" s="435"/>
      <c r="T620" s="435"/>
      <c r="U620" s="435"/>
      <c r="V620" s="424"/>
      <c r="W620" s="783"/>
      <c r="X620" s="783"/>
      <c r="Y620" s="780"/>
      <c r="Z620" s="435"/>
      <c r="AA620" s="435"/>
      <c r="AB620" s="586"/>
    </row>
    <row r="621" spans="1:28" ht="15.75" customHeight="1">
      <c r="A621" s="759"/>
      <c r="B621" s="775"/>
      <c r="C621" s="776"/>
      <c r="D621" s="775"/>
      <c r="E621" s="777"/>
      <c r="F621" s="778" t="s">
        <v>388</v>
      </c>
      <c r="G621" s="435">
        <v>2015</v>
      </c>
      <c r="H621" s="435"/>
      <c r="I621" s="435"/>
      <c r="J621" s="435"/>
      <c r="K621" s="435"/>
      <c r="L621" s="435"/>
      <c r="M621" s="435"/>
      <c r="N621" s="435"/>
      <c r="O621" s="435"/>
      <c r="P621" s="435"/>
      <c r="Q621" s="435"/>
      <c r="R621" s="435"/>
      <c r="S621" s="435"/>
      <c r="T621" s="435"/>
      <c r="U621" s="435"/>
      <c r="V621" s="424"/>
      <c r="W621" s="783"/>
      <c r="X621" s="783"/>
      <c r="Y621" s="780"/>
      <c r="Z621" s="435"/>
      <c r="AA621" s="435"/>
      <c r="AB621" s="586"/>
    </row>
    <row r="622" spans="1:28" ht="15.75" customHeight="1">
      <c r="A622" s="759"/>
      <c r="B622" s="775"/>
      <c r="C622" s="776"/>
      <c r="D622" s="775"/>
      <c r="E622" s="777"/>
      <c r="F622" s="778"/>
      <c r="G622" s="435">
        <v>2016</v>
      </c>
      <c r="H622" s="435"/>
      <c r="I622" s="435"/>
      <c r="J622" s="435"/>
      <c r="K622" s="435"/>
      <c r="L622" s="435"/>
      <c r="M622" s="435">
        <v>0</v>
      </c>
      <c r="N622" s="435"/>
      <c r="O622" s="435"/>
      <c r="P622" s="435">
        <v>0</v>
      </c>
      <c r="Q622" s="435"/>
      <c r="R622" s="435"/>
      <c r="S622" s="435"/>
      <c r="T622" s="435"/>
      <c r="U622" s="435"/>
      <c r="V622" s="631">
        <v>0</v>
      </c>
      <c r="W622" s="783"/>
      <c r="X622" s="783"/>
      <c r="Y622" s="780"/>
      <c r="Z622" s="435"/>
      <c r="AA622" s="435"/>
      <c r="AB622" s="586">
        <f>V622/Y618*100</f>
        <v>0</v>
      </c>
    </row>
    <row r="623" spans="1:28" ht="15.75" customHeight="1">
      <c r="A623" s="759"/>
      <c r="B623" s="775"/>
      <c r="C623" s="776"/>
      <c r="D623" s="775"/>
      <c r="E623" s="777"/>
      <c r="F623" s="778"/>
      <c r="G623" s="435">
        <v>2023</v>
      </c>
      <c r="H623" s="435"/>
      <c r="I623" s="435"/>
      <c r="J623" s="435"/>
      <c r="K623" s="435"/>
      <c r="L623" s="435"/>
      <c r="M623" s="435"/>
      <c r="N623" s="435"/>
      <c r="O623" s="435"/>
      <c r="P623" s="435"/>
      <c r="Q623" s="435"/>
      <c r="R623" s="435"/>
      <c r="S623" s="435"/>
      <c r="T623" s="435"/>
      <c r="U623" s="435"/>
      <c r="V623" s="424"/>
      <c r="W623" s="783"/>
      <c r="X623" s="783"/>
      <c r="Y623" s="780"/>
      <c r="Z623" s="435"/>
      <c r="AA623" s="435"/>
      <c r="AB623" s="586"/>
    </row>
    <row r="624" spans="1:28" ht="15.75" customHeight="1">
      <c r="A624" s="759"/>
      <c r="B624" s="775">
        <v>3</v>
      </c>
      <c r="C624" s="776" t="s">
        <v>467</v>
      </c>
      <c r="D624" s="775" t="s">
        <v>434</v>
      </c>
      <c r="E624" s="777" t="s">
        <v>385</v>
      </c>
      <c r="F624" s="778" t="s">
        <v>389</v>
      </c>
      <c r="G624" s="435">
        <v>2015</v>
      </c>
      <c r="H624" s="435"/>
      <c r="I624" s="435"/>
      <c r="J624" s="435"/>
      <c r="K624" s="435"/>
      <c r="L624" s="435"/>
      <c r="M624" s="435"/>
      <c r="N624" s="435"/>
      <c r="O624" s="435"/>
      <c r="P624" s="435"/>
      <c r="Q624" s="435"/>
      <c r="R624" s="435"/>
      <c r="S624" s="435"/>
      <c r="T624" s="435"/>
      <c r="U624" s="435"/>
      <c r="V624" s="424"/>
      <c r="W624" s="779" t="s">
        <v>384</v>
      </c>
      <c r="X624" s="779" t="s">
        <v>384</v>
      </c>
      <c r="Y624" s="780">
        <v>60</v>
      </c>
      <c r="Z624" s="435"/>
      <c r="AA624" s="435"/>
      <c r="AB624" s="586"/>
    </row>
    <row r="625" spans="1:28" ht="15.75" customHeight="1">
      <c r="A625" s="759"/>
      <c r="B625" s="775"/>
      <c r="C625" s="776"/>
      <c r="D625" s="775"/>
      <c r="E625" s="777"/>
      <c r="F625" s="778"/>
      <c r="G625" s="435">
        <v>2016</v>
      </c>
      <c r="H625" s="435"/>
      <c r="I625" s="435"/>
      <c r="J625" s="435"/>
      <c r="K625" s="435"/>
      <c r="L625" s="435"/>
      <c r="M625" s="435"/>
      <c r="N625" s="435"/>
      <c r="O625" s="435"/>
      <c r="P625" s="435"/>
      <c r="Q625" s="435"/>
      <c r="R625" s="435"/>
      <c r="S625" s="435"/>
      <c r="T625" s="435"/>
      <c r="U625" s="435"/>
      <c r="V625" s="424"/>
      <c r="W625" s="779"/>
      <c r="X625" s="779"/>
      <c r="Y625" s="780"/>
      <c r="Z625" s="435"/>
      <c r="AA625" s="435"/>
      <c r="AB625" s="586"/>
    </row>
    <row r="626" spans="1:28" ht="15.75" customHeight="1">
      <c r="A626" s="759"/>
      <c r="B626" s="775"/>
      <c r="C626" s="776"/>
      <c r="D626" s="775"/>
      <c r="E626" s="777"/>
      <c r="F626" s="778"/>
      <c r="G626" s="435">
        <v>2023</v>
      </c>
      <c r="H626" s="435"/>
      <c r="I626" s="435"/>
      <c r="J626" s="435"/>
      <c r="K626" s="435"/>
      <c r="L626" s="435"/>
      <c r="M626" s="435"/>
      <c r="N626" s="435"/>
      <c r="O626" s="435"/>
      <c r="P626" s="435"/>
      <c r="Q626" s="435"/>
      <c r="R626" s="435"/>
      <c r="S626" s="435"/>
      <c r="T626" s="435"/>
      <c r="U626" s="435"/>
      <c r="V626" s="424"/>
      <c r="W626" s="779"/>
      <c r="X626" s="779"/>
      <c r="Y626" s="780"/>
      <c r="Z626" s="435"/>
      <c r="AA626" s="435"/>
      <c r="AB626" s="586"/>
    </row>
    <row r="627" spans="1:28" ht="15.75" customHeight="1">
      <c r="A627" s="759"/>
      <c r="B627" s="775"/>
      <c r="C627" s="776"/>
      <c r="D627" s="775"/>
      <c r="E627" s="777"/>
      <c r="F627" s="778" t="s">
        <v>388</v>
      </c>
      <c r="G627" s="435">
        <v>2015</v>
      </c>
      <c r="H627" s="435"/>
      <c r="I627" s="435"/>
      <c r="J627" s="435"/>
      <c r="K627" s="435"/>
      <c r="L627" s="435"/>
      <c r="M627" s="435"/>
      <c r="N627" s="435"/>
      <c r="O627" s="435"/>
      <c r="P627" s="435"/>
      <c r="Q627" s="435"/>
      <c r="R627" s="435"/>
      <c r="S627" s="435"/>
      <c r="T627" s="435"/>
      <c r="U627" s="435"/>
      <c r="V627" s="424"/>
      <c r="W627" s="779"/>
      <c r="X627" s="779"/>
      <c r="Y627" s="780"/>
      <c r="Z627" s="435"/>
      <c r="AA627" s="435"/>
      <c r="AB627" s="586"/>
    </row>
    <row r="628" spans="1:28" ht="15.75" customHeight="1">
      <c r="A628" s="759"/>
      <c r="B628" s="775"/>
      <c r="C628" s="776"/>
      <c r="D628" s="775"/>
      <c r="E628" s="777"/>
      <c r="F628" s="778"/>
      <c r="G628" s="435">
        <v>2016</v>
      </c>
      <c r="H628" s="435"/>
      <c r="I628" s="435"/>
      <c r="J628" s="435"/>
      <c r="K628" s="435"/>
      <c r="L628" s="435"/>
      <c r="M628" s="435"/>
      <c r="N628" s="435"/>
      <c r="O628" s="435"/>
      <c r="P628" s="435"/>
      <c r="Q628" s="435"/>
      <c r="R628" s="435"/>
      <c r="S628" s="435"/>
      <c r="T628" s="435"/>
      <c r="U628" s="435"/>
      <c r="V628" s="424"/>
      <c r="W628" s="779"/>
      <c r="X628" s="779"/>
      <c r="Y628" s="780"/>
      <c r="Z628" s="435"/>
      <c r="AA628" s="435"/>
      <c r="AB628" s="586"/>
    </row>
    <row r="629" spans="1:28" ht="15.75" customHeight="1">
      <c r="A629" s="759"/>
      <c r="B629" s="775"/>
      <c r="C629" s="776"/>
      <c r="D629" s="775"/>
      <c r="E629" s="777"/>
      <c r="F629" s="778"/>
      <c r="G629" s="435">
        <v>2023</v>
      </c>
      <c r="H629" s="435"/>
      <c r="I629" s="435"/>
      <c r="J629" s="435"/>
      <c r="K629" s="435"/>
      <c r="L629" s="435"/>
      <c r="M629" s="435"/>
      <c r="N629" s="435"/>
      <c r="O629" s="435"/>
      <c r="P629" s="435"/>
      <c r="Q629" s="435"/>
      <c r="R629" s="435"/>
      <c r="S629" s="435"/>
      <c r="T629" s="435"/>
      <c r="U629" s="435"/>
      <c r="V629" s="424"/>
      <c r="W629" s="779"/>
      <c r="X629" s="779"/>
      <c r="Y629" s="780"/>
      <c r="Z629" s="435"/>
      <c r="AA629" s="435"/>
      <c r="AB629" s="586"/>
    </row>
    <row r="630" spans="1:28" ht="15.75" customHeight="1">
      <c r="A630" s="759"/>
      <c r="B630" s="751">
        <v>4</v>
      </c>
      <c r="C630" s="766" t="s">
        <v>466</v>
      </c>
      <c r="D630" s="751" t="s">
        <v>390</v>
      </c>
      <c r="E630" s="753" t="s">
        <v>385</v>
      </c>
      <c r="F630" s="750" t="s">
        <v>389</v>
      </c>
      <c r="G630" s="166">
        <v>2015</v>
      </c>
      <c r="H630" s="166"/>
      <c r="I630" s="166"/>
      <c r="J630" s="166"/>
      <c r="K630" s="166"/>
      <c r="L630" s="166"/>
      <c r="M630" s="166"/>
      <c r="N630" s="166"/>
      <c r="O630" s="166"/>
      <c r="P630" s="166"/>
      <c r="Q630" s="166"/>
      <c r="R630" s="166"/>
      <c r="S630" s="166"/>
      <c r="T630" s="166"/>
      <c r="U630" s="166"/>
      <c r="V630" s="422"/>
      <c r="W630" s="748" t="s">
        <v>384</v>
      </c>
      <c r="X630" s="748" t="s">
        <v>384</v>
      </c>
      <c r="Y630" s="763">
        <v>19950</v>
      </c>
      <c r="Z630" s="166"/>
      <c r="AA630" s="166"/>
      <c r="AB630" s="584"/>
    </row>
    <row r="631" spans="1:28" ht="15.75" customHeight="1">
      <c r="A631" s="759"/>
      <c r="B631" s="751"/>
      <c r="C631" s="766"/>
      <c r="D631" s="751"/>
      <c r="E631" s="753"/>
      <c r="F631" s="750"/>
      <c r="G631" s="166">
        <v>2016</v>
      </c>
      <c r="H631" s="166"/>
      <c r="I631" s="166"/>
      <c r="J631" s="166"/>
      <c r="K631" s="166"/>
      <c r="L631" s="166"/>
      <c r="M631" s="166"/>
      <c r="N631" s="166"/>
      <c r="O631" s="166"/>
      <c r="P631" s="166"/>
      <c r="Q631" s="166"/>
      <c r="R631" s="166"/>
      <c r="S631" s="166"/>
      <c r="T631" s="166"/>
      <c r="U631" s="166"/>
      <c r="V631" s="422"/>
      <c r="W631" s="748"/>
      <c r="X631" s="748"/>
      <c r="Y631" s="763"/>
      <c r="Z631" s="166"/>
      <c r="AA631" s="166"/>
      <c r="AB631" s="584"/>
    </row>
    <row r="632" spans="1:28" ht="15.75" customHeight="1">
      <c r="A632" s="759"/>
      <c r="B632" s="751"/>
      <c r="C632" s="766"/>
      <c r="D632" s="751"/>
      <c r="E632" s="753"/>
      <c r="F632" s="750"/>
      <c r="G632" s="432">
        <v>2023</v>
      </c>
      <c r="H632" s="166"/>
      <c r="I632" s="166"/>
      <c r="J632" s="166"/>
      <c r="K632" s="166"/>
      <c r="L632" s="166"/>
      <c r="M632" s="166"/>
      <c r="N632" s="166"/>
      <c r="O632" s="166"/>
      <c r="P632" s="166"/>
      <c r="Q632" s="166"/>
      <c r="R632" s="166"/>
      <c r="S632" s="166"/>
      <c r="T632" s="166"/>
      <c r="U632" s="166"/>
      <c r="V632" s="422"/>
      <c r="W632" s="748"/>
      <c r="X632" s="748"/>
      <c r="Y632" s="763"/>
      <c r="Z632" s="166"/>
      <c r="AA632" s="166"/>
      <c r="AB632" s="584"/>
    </row>
    <row r="633" spans="1:28" ht="15.75" customHeight="1">
      <c r="A633" s="759"/>
      <c r="B633" s="751"/>
      <c r="C633" s="766"/>
      <c r="D633" s="751"/>
      <c r="E633" s="753"/>
      <c r="F633" s="750" t="s">
        <v>388</v>
      </c>
      <c r="G633" s="166">
        <v>2015</v>
      </c>
      <c r="H633" s="166"/>
      <c r="I633" s="166"/>
      <c r="J633" s="166"/>
      <c r="K633" s="166"/>
      <c r="L633" s="166"/>
      <c r="M633" s="166"/>
      <c r="N633" s="166"/>
      <c r="O633" s="166"/>
      <c r="P633" s="166"/>
      <c r="Q633" s="166"/>
      <c r="R633" s="166"/>
      <c r="S633" s="166"/>
      <c r="T633" s="166"/>
      <c r="U633" s="166"/>
      <c r="V633" s="422"/>
      <c r="W633" s="748"/>
      <c r="X633" s="748"/>
      <c r="Y633" s="763"/>
      <c r="Z633" s="166"/>
      <c r="AA633" s="166"/>
      <c r="AB633" s="584"/>
    </row>
    <row r="634" spans="1:28" ht="15.75" customHeight="1">
      <c r="A634" s="759"/>
      <c r="B634" s="751"/>
      <c r="C634" s="766"/>
      <c r="D634" s="751"/>
      <c r="E634" s="753"/>
      <c r="F634" s="750"/>
      <c r="G634" s="166">
        <v>2016</v>
      </c>
      <c r="H634" s="166"/>
      <c r="I634" s="166"/>
      <c r="J634" s="166"/>
      <c r="K634" s="166"/>
      <c r="L634" s="166"/>
      <c r="M634" s="166"/>
      <c r="N634" s="166"/>
      <c r="O634" s="166"/>
      <c r="P634" s="166"/>
      <c r="Q634" s="166"/>
      <c r="R634" s="166"/>
      <c r="S634" s="166"/>
      <c r="T634" s="166"/>
      <c r="U634" s="166"/>
      <c r="V634" s="422"/>
      <c r="W634" s="748"/>
      <c r="X634" s="748"/>
      <c r="Y634" s="763"/>
      <c r="Z634" s="166"/>
      <c r="AA634" s="166"/>
      <c r="AB634" s="584"/>
    </row>
    <row r="635" spans="1:28" ht="15.75" customHeight="1">
      <c r="A635" s="759"/>
      <c r="B635" s="751"/>
      <c r="C635" s="766"/>
      <c r="D635" s="751"/>
      <c r="E635" s="753"/>
      <c r="F635" s="750"/>
      <c r="G635" s="166">
        <v>2023</v>
      </c>
      <c r="H635" s="166"/>
      <c r="I635" s="166"/>
      <c r="J635" s="166"/>
      <c r="K635" s="166"/>
      <c r="L635" s="166"/>
      <c r="M635" s="166"/>
      <c r="N635" s="166"/>
      <c r="O635" s="166"/>
      <c r="P635" s="166"/>
      <c r="Q635" s="166"/>
      <c r="R635" s="166"/>
      <c r="S635" s="166"/>
      <c r="T635" s="166"/>
      <c r="U635" s="166"/>
      <c r="V635" s="422"/>
      <c r="W635" s="748"/>
      <c r="X635" s="748"/>
      <c r="Y635" s="763"/>
      <c r="Z635" s="166"/>
      <c r="AA635" s="166"/>
      <c r="AB635" s="584"/>
    </row>
    <row r="636" spans="1:28" ht="15.75" customHeight="1">
      <c r="A636" s="759"/>
      <c r="B636" s="751">
        <v>5</v>
      </c>
      <c r="C636" s="752" t="s">
        <v>465</v>
      </c>
      <c r="D636" s="751" t="s">
        <v>744</v>
      </c>
      <c r="E636" s="753" t="s">
        <v>385</v>
      </c>
      <c r="F636" s="750" t="s">
        <v>389</v>
      </c>
      <c r="G636" s="166">
        <v>2015</v>
      </c>
      <c r="H636" s="166"/>
      <c r="I636" s="166"/>
      <c r="J636" s="166"/>
      <c r="K636" s="166"/>
      <c r="L636" s="166"/>
      <c r="M636" s="166"/>
      <c r="N636" s="166"/>
      <c r="O636" s="166"/>
      <c r="P636" s="166"/>
      <c r="Q636" s="166"/>
      <c r="R636" s="166"/>
      <c r="S636" s="166"/>
      <c r="T636" s="166"/>
      <c r="U636" s="166"/>
      <c r="V636" s="422"/>
      <c r="W636" s="761" t="s">
        <v>384</v>
      </c>
      <c r="X636" s="761" t="s">
        <v>384</v>
      </c>
      <c r="Y636" s="763" t="s">
        <v>517</v>
      </c>
      <c r="Z636" s="166"/>
      <c r="AA636" s="166"/>
      <c r="AB636" s="584"/>
    </row>
    <row r="637" spans="1:28" ht="15.75" customHeight="1">
      <c r="A637" s="759"/>
      <c r="B637" s="751"/>
      <c r="C637" s="752"/>
      <c r="D637" s="751"/>
      <c r="E637" s="753"/>
      <c r="F637" s="750"/>
      <c r="G637" s="166">
        <v>2016</v>
      </c>
      <c r="H637" s="166"/>
      <c r="I637" s="166"/>
      <c r="J637" s="166"/>
      <c r="K637" s="166"/>
      <c r="L637" s="166"/>
      <c r="M637" s="166"/>
      <c r="N637" s="166"/>
      <c r="O637" s="166"/>
      <c r="P637" s="166"/>
      <c r="Q637" s="166"/>
      <c r="R637" s="166"/>
      <c r="S637" s="166"/>
      <c r="T637" s="166"/>
      <c r="U637" s="166"/>
      <c r="V637" s="422"/>
      <c r="W637" s="761"/>
      <c r="X637" s="761"/>
      <c r="Y637" s="763"/>
      <c r="Z637" s="166"/>
      <c r="AA637" s="166"/>
      <c r="AB637" s="584"/>
    </row>
    <row r="638" spans="1:28" ht="15.75" customHeight="1">
      <c r="A638" s="759"/>
      <c r="B638" s="751"/>
      <c r="C638" s="752"/>
      <c r="D638" s="751"/>
      <c r="E638" s="753"/>
      <c r="F638" s="750"/>
      <c r="G638" s="166">
        <v>2023</v>
      </c>
      <c r="H638" s="166"/>
      <c r="I638" s="166"/>
      <c r="J638" s="166"/>
      <c r="K638" s="166"/>
      <c r="L638" s="166"/>
      <c r="M638" s="166"/>
      <c r="N638" s="166"/>
      <c r="O638" s="166"/>
      <c r="P638" s="166"/>
      <c r="Q638" s="166"/>
      <c r="R638" s="166"/>
      <c r="S638" s="166"/>
      <c r="T638" s="166"/>
      <c r="U638" s="166"/>
      <c r="V638" s="422"/>
      <c r="W638" s="761"/>
      <c r="X638" s="761"/>
      <c r="Y638" s="763"/>
      <c r="Z638" s="166"/>
      <c r="AA638" s="166"/>
      <c r="AB638" s="584"/>
    </row>
    <row r="639" spans="1:28" ht="15.75" customHeight="1">
      <c r="A639" s="759"/>
      <c r="B639" s="751"/>
      <c r="C639" s="752"/>
      <c r="D639" s="751"/>
      <c r="E639" s="753"/>
      <c r="F639" s="750" t="s">
        <v>388</v>
      </c>
      <c r="G639" s="166">
        <v>2015</v>
      </c>
      <c r="H639" s="166"/>
      <c r="I639" s="166"/>
      <c r="J639" s="166"/>
      <c r="K639" s="166"/>
      <c r="L639" s="166"/>
      <c r="M639" s="166"/>
      <c r="N639" s="166"/>
      <c r="O639" s="166"/>
      <c r="P639" s="166"/>
      <c r="Q639" s="166"/>
      <c r="R639" s="166"/>
      <c r="S639" s="166"/>
      <c r="T639" s="166"/>
      <c r="U639" s="166"/>
      <c r="V639" s="422"/>
      <c r="W639" s="761"/>
      <c r="X639" s="761"/>
      <c r="Y639" s="763"/>
      <c r="Z639" s="166"/>
      <c r="AA639" s="166"/>
      <c r="AB639" s="584"/>
    </row>
    <row r="640" spans="1:28" ht="15.75" customHeight="1">
      <c r="A640" s="759"/>
      <c r="B640" s="751"/>
      <c r="C640" s="752"/>
      <c r="D640" s="751"/>
      <c r="E640" s="753"/>
      <c r="F640" s="750"/>
      <c r="G640" s="166">
        <v>2016</v>
      </c>
      <c r="H640" s="166"/>
      <c r="I640" s="166"/>
      <c r="J640" s="166"/>
      <c r="K640" s="166"/>
      <c r="L640" s="166"/>
      <c r="M640" s="166"/>
      <c r="N640" s="166"/>
      <c r="O640" s="166"/>
      <c r="P640" s="166"/>
      <c r="Q640" s="166"/>
      <c r="R640" s="166"/>
      <c r="S640" s="166"/>
      <c r="T640" s="166"/>
      <c r="U640" s="166"/>
      <c r="V640" s="422"/>
      <c r="W640" s="761"/>
      <c r="X640" s="761"/>
      <c r="Y640" s="763"/>
      <c r="Z640" s="166"/>
      <c r="AA640" s="166"/>
      <c r="AB640" s="584"/>
    </row>
    <row r="641" spans="1:28" ht="15.75" customHeight="1">
      <c r="A641" s="759"/>
      <c r="B641" s="751"/>
      <c r="C641" s="752"/>
      <c r="D641" s="751"/>
      <c r="E641" s="753"/>
      <c r="F641" s="750"/>
      <c r="G641" s="166">
        <v>2023</v>
      </c>
      <c r="H641" s="166"/>
      <c r="I641" s="166"/>
      <c r="J641" s="166"/>
      <c r="K641" s="166"/>
      <c r="L641" s="166"/>
      <c r="M641" s="166"/>
      <c r="N641" s="166"/>
      <c r="O641" s="166"/>
      <c r="P641" s="166"/>
      <c r="Q641" s="166"/>
      <c r="R641" s="166"/>
      <c r="S641" s="166"/>
      <c r="T641" s="166"/>
      <c r="U641" s="166"/>
      <c r="V641" s="422"/>
      <c r="W641" s="761"/>
      <c r="X641" s="761"/>
      <c r="Y641" s="763"/>
      <c r="Z641" s="166"/>
      <c r="AA641" s="166"/>
      <c r="AB641" s="584"/>
    </row>
    <row r="642" spans="1:28" ht="15.75" customHeight="1">
      <c r="A642" s="759"/>
      <c r="B642" s="751">
        <v>6</v>
      </c>
      <c r="C642" s="752" t="s">
        <v>550</v>
      </c>
      <c r="D642" s="751" t="s">
        <v>551</v>
      </c>
      <c r="E642" s="753" t="s">
        <v>385</v>
      </c>
      <c r="F642" s="750" t="s">
        <v>389</v>
      </c>
      <c r="G642" s="166">
        <v>2015</v>
      </c>
      <c r="H642" s="166"/>
      <c r="I642" s="166"/>
      <c r="J642" s="166"/>
      <c r="K642" s="166"/>
      <c r="L642" s="166"/>
      <c r="M642" s="166"/>
      <c r="N642" s="166"/>
      <c r="O642" s="166"/>
      <c r="P642" s="166"/>
      <c r="Q642" s="166"/>
      <c r="R642" s="166"/>
      <c r="S642" s="166"/>
      <c r="T642" s="166"/>
      <c r="U642" s="166"/>
      <c r="V642" s="422"/>
      <c r="W642" s="748" t="s">
        <v>384</v>
      </c>
      <c r="X642" s="748" t="s">
        <v>384</v>
      </c>
      <c r="Y642" s="763" t="s">
        <v>517</v>
      </c>
      <c r="Z642" s="166"/>
      <c r="AA642" s="166"/>
      <c r="AB642" s="584"/>
    </row>
    <row r="643" spans="1:28" ht="15.75" customHeight="1">
      <c r="A643" s="759"/>
      <c r="B643" s="751"/>
      <c r="C643" s="752"/>
      <c r="D643" s="751"/>
      <c r="E643" s="753"/>
      <c r="F643" s="750"/>
      <c r="G643" s="166">
        <v>2016</v>
      </c>
      <c r="H643" s="166"/>
      <c r="I643" s="166"/>
      <c r="J643" s="166"/>
      <c r="K643" s="166"/>
      <c r="L643" s="166"/>
      <c r="M643" s="166"/>
      <c r="N643" s="166"/>
      <c r="O643" s="166"/>
      <c r="P643" s="166"/>
      <c r="Q643" s="166"/>
      <c r="R643" s="166"/>
      <c r="S643" s="166"/>
      <c r="T643" s="166"/>
      <c r="U643" s="166"/>
      <c r="V643" s="422"/>
      <c r="W643" s="748"/>
      <c r="X643" s="748"/>
      <c r="Y643" s="763"/>
      <c r="Z643" s="166"/>
      <c r="AA643" s="166"/>
      <c r="AB643" s="584"/>
    </row>
    <row r="644" spans="1:28" ht="15.75" customHeight="1">
      <c r="A644" s="759"/>
      <c r="B644" s="751"/>
      <c r="C644" s="752"/>
      <c r="D644" s="751"/>
      <c r="E644" s="753"/>
      <c r="F644" s="750"/>
      <c r="G644" s="432">
        <v>2023</v>
      </c>
      <c r="H644" s="166"/>
      <c r="I644" s="166"/>
      <c r="J644" s="166"/>
      <c r="K644" s="166"/>
      <c r="L644" s="166"/>
      <c r="M644" s="166"/>
      <c r="N644" s="166"/>
      <c r="O644" s="166"/>
      <c r="P644" s="166"/>
      <c r="Q644" s="166"/>
      <c r="R644" s="166"/>
      <c r="S644" s="166"/>
      <c r="T644" s="166"/>
      <c r="U644" s="166"/>
      <c r="V644" s="422"/>
      <c r="W644" s="748"/>
      <c r="X644" s="748"/>
      <c r="Y644" s="763"/>
      <c r="Z644" s="166"/>
      <c r="AA644" s="166"/>
      <c r="AB644" s="584"/>
    </row>
    <row r="645" spans="1:28" ht="15.75" customHeight="1">
      <c r="A645" s="759"/>
      <c r="B645" s="751"/>
      <c r="C645" s="752"/>
      <c r="D645" s="751"/>
      <c r="E645" s="753"/>
      <c r="F645" s="750" t="s">
        <v>388</v>
      </c>
      <c r="G645" s="166">
        <v>2015</v>
      </c>
      <c r="H645" s="166"/>
      <c r="I645" s="166"/>
      <c r="J645" s="166"/>
      <c r="K645" s="166"/>
      <c r="L645" s="166"/>
      <c r="M645" s="166"/>
      <c r="N645" s="166"/>
      <c r="O645" s="166"/>
      <c r="P645" s="166"/>
      <c r="Q645" s="166"/>
      <c r="R645" s="166"/>
      <c r="S645" s="166"/>
      <c r="T645" s="166"/>
      <c r="U645" s="166"/>
      <c r="V645" s="422"/>
      <c r="W645" s="748"/>
      <c r="X645" s="748"/>
      <c r="Y645" s="763"/>
      <c r="Z645" s="166"/>
      <c r="AA645" s="166"/>
      <c r="AB645" s="584"/>
    </row>
    <row r="646" spans="1:28" ht="15.75" customHeight="1">
      <c r="A646" s="759"/>
      <c r="B646" s="751"/>
      <c r="C646" s="752"/>
      <c r="D646" s="751"/>
      <c r="E646" s="753"/>
      <c r="F646" s="750"/>
      <c r="G646" s="166">
        <v>2016</v>
      </c>
      <c r="H646" s="166"/>
      <c r="I646" s="166"/>
      <c r="J646" s="166"/>
      <c r="K646" s="166"/>
      <c r="L646" s="166"/>
      <c r="M646" s="166"/>
      <c r="N646" s="166"/>
      <c r="O646" s="166"/>
      <c r="P646" s="166"/>
      <c r="Q646" s="166"/>
      <c r="R646" s="166"/>
      <c r="S646" s="166"/>
      <c r="T646" s="166"/>
      <c r="U646" s="166"/>
      <c r="V646" s="422"/>
      <c r="W646" s="748"/>
      <c r="X646" s="748"/>
      <c r="Y646" s="763"/>
      <c r="Z646" s="166"/>
      <c r="AA646" s="166"/>
      <c r="AB646" s="584"/>
    </row>
    <row r="647" spans="1:28" ht="15.75" customHeight="1">
      <c r="A647" s="759"/>
      <c r="B647" s="751"/>
      <c r="C647" s="752"/>
      <c r="D647" s="751"/>
      <c r="E647" s="753"/>
      <c r="F647" s="750"/>
      <c r="G647" s="166">
        <v>2023</v>
      </c>
      <c r="H647" s="166"/>
      <c r="I647" s="166"/>
      <c r="J647" s="166"/>
      <c r="K647" s="166"/>
      <c r="L647" s="166"/>
      <c r="M647" s="166"/>
      <c r="N647" s="166"/>
      <c r="O647" s="166"/>
      <c r="P647" s="166"/>
      <c r="Q647" s="166"/>
      <c r="R647" s="166"/>
      <c r="S647" s="166"/>
      <c r="T647" s="166"/>
      <c r="U647" s="166"/>
      <c r="V647" s="422"/>
      <c r="W647" s="748"/>
      <c r="X647" s="748"/>
      <c r="Y647" s="763"/>
      <c r="Z647" s="166"/>
      <c r="AA647" s="166"/>
      <c r="AB647" s="584"/>
    </row>
    <row r="648" spans="1:28" ht="15.75" customHeight="1">
      <c r="A648" s="759"/>
      <c r="B648" s="751">
        <v>7</v>
      </c>
      <c r="C648" s="752" t="s">
        <v>552</v>
      </c>
      <c r="D648" s="751" t="s">
        <v>551</v>
      </c>
      <c r="E648" s="753" t="s">
        <v>385</v>
      </c>
      <c r="F648" s="750" t="s">
        <v>389</v>
      </c>
      <c r="G648" s="166">
        <v>2015</v>
      </c>
      <c r="H648" s="166"/>
      <c r="I648" s="166"/>
      <c r="J648" s="166"/>
      <c r="K648" s="166"/>
      <c r="L648" s="166"/>
      <c r="M648" s="166"/>
      <c r="N648" s="166"/>
      <c r="O648" s="166"/>
      <c r="P648" s="166"/>
      <c r="Q648" s="166"/>
      <c r="R648" s="166"/>
      <c r="S648" s="166"/>
      <c r="T648" s="166"/>
      <c r="U648" s="166"/>
      <c r="V648" s="422"/>
      <c r="W648" s="761" t="s">
        <v>384</v>
      </c>
      <c r="X648" s="761" t="s">
        <v>384</v>
      </c>
      <c r="Y648" s="763" t="s">
        <v>517</v>
      </c>
      <c r="Z648" s="166"/>
      <c r="AA648" s="166"/>
      <c r="AB648" s="584"/>
    </row>
    <row r="649" spans="1:28" ht="15.75" customHeight="1">
      <c r="A649" s="759"/>
      <c r="B649" s="751"/>
      <c r="C649" s="752"/>
      <c r="D649" s="751"/>
      <c r="E649" s="753"/>
      <c r="F649" s="750"/>
      <c r="G649" s="166">
        <v>2016</v>
      </c>
      <c r="H649" s="166"/>
      <c r="I649" s="166"/>
      <c r="J649" s="166"/>
      <c r="K649" s="166"/>
      <c r="L649" s="166"/>
      <c r="M649" s="166"/>
      <c r="N649" s="166"/>
      <c r="O649" s="166"/>
      <c r="P649" s="166"/>
      <c r="Q649" s="166"/>
      <c r="R649" s="166"/>
      <c r="S649" s="166"/>
      <c r="T649" s="166"/>
      <c r="U649" s="166"/>
      <c r="V649" s="422"/>
      <c r="W649" s="761"/>
      <c r="X649" s="761"/>
      <c r="Y649" s="763"/>
      <c r="Z649" s="166"/>
      <c r="AA649" s="166"/>
      <c r="AB649" s="584"/>
    </row>
    <row r="650" spans="1:28" ht="15.75" customHeight="1">
      <c r="A650" s="759"/>
      <c r="B650" s="751"/>
      <c r="C650" s="752"/>
      <c r="D650" s="751"/>
      <c r="E650" s="753"/>
      <c r="F650" s="750"/>
      <c r="G650" s="166">
        <v>2023</v>
      </c>
      <c r="H650" s="166"/>
      <c r="I650" s="166"/>
      <c r="J650" s="166"/>
      <c r="K650" s="166"/>
      <c r="L650" s="166"/>
      <c r="M650" s="166"/>
      <c r="N650" s="166"/>
      <c r="O650" s="166"/>
      <c r="P650" s="166"/>
      <c r="Q650" s="166"/>
      <c r="R650" s="166"/>
      <c r="S650" s="166"/>
      <c r="T650" s="166"/>
      <c r="U650" s="166"/>
      <c r="V650" s="422"/>
      <c r="W650" s="761"/>
      <c r="X650" s="761"/>
      <c r="Y650" s="763"/>
      <c r="Z650" s="166"/>
      <c r="AA650" s="166"/>
      <c r="AB650" s="584"/>
    </row>
    <row r="651" spans="1:28" ht="15.75" customHeight="1">
      <c r="A651" s="759"/>
      <c r="B651" s="751"/>
      <c r="C651" s="752"/>
      <c r="D651" s="751"/>
      <c r="E651" s="753"/>
      <c r="F651" s="750" t="s">
        <v>388</v>
      </c>
      <c r="G651" s="166">
        <v>2015</v>
      </c>
      <c r="H651" s="166"/>
      <c r="I651" s="166"/>
      <c r="J651" s="166"/>
      <c r="K651" s="166"/>
      <c r="L651" s="166"/>
      <c r="M651" s="166"/>
      <c r="N651" s="166"/>
      <c r="O651" s="166"/>
      <c r="P651" s="166"/>
      <c r="Q651" s="166"/>
      <c r="R651" s="166"/>
      <c r="S651" s="166"/>
      <c r="T651" s="166"/>
      <c r="U651" s="166"/>
      <c r="V651" s="422"/>
      <c r="W651" s="761"/>
      <c r="X651" s="761"/>
      <c r="Y651" s="763"/>
      <c r="Z651" s="166"/>
      <c r="AA651" s="166"/>
      <c r="AB651" s="584"/>
    </row>
    <row r="652" spans="1:28" ht="15.75" customHeight="1">
      <c r="A652" s="759"/>
      <c r="B652" s="751"/>
      <c r="C652" s="752"/>
      <c r="D652" s="751"/>
      <c r="E652" s="753"/>
      <c r="F652" s="750"/>
      <c r="G652" s="166">
        <v>2016</v>
      </c>
      <c r="H652" s="166"/>
      <c r="I652" s="166"/>
      <c r="J652" s="166"/>
      <c r="K652" s="166"/>
      <c r="L652" s="166"/>
      <c r="M652" s="166"/>
      <c r="N652" s="166"/>
      <c r="O652" s="166"/>
      <c r="P652" s="166"/>
      <c r="Q652" s="166"/>
      <c r="R652" s="166"/>
      <c r="S652" s="166"/>
      <c r="T652" s="166"/>
      <c r="U652" s="166"/>
      <c r="V652" s="422"/>
      <c r="W652" s="761"/>
      <c r="X652" s="761"/>
      <c r="Y652" s="763"/>
      <c r="Z652" s="166"/>
      <c r="AA652" s="166"/>
      <c r="AB652" s="584"/>
    </row>
    <row r="653" spans="1:28" ht="15.75" customHeight="1">
      <c r="A653" s="759"/>
      <c r="B653" s="751"/>
      <c r="C653" s="752"/>
      <c r="D653" s="751"/>
      <c r="E653" s="753"/>
      <c r="F653" s="750"/>
      <c r="G653" s="166">
        <v>2023</v>
      </c>
      <c r="H653" s="166"/>
      <c r="I653" s="166"/>
      <c r="J653" s="166"/>
      <c r="K653" s="166"/>
      <c r="L653" s="166"/>
      <c r="M653" s="166"/>
      <c r="N653" s="166"/>
      <c r="O653" s="166"/>
      <c r="P653" s="166"/>
      <c r="Q653" s="166"/>
      <c r="R653" s="166"/>
      <c r="S653" s="166"/>
      <c r="T653" s="166"/>
      <c r="U653" s="166"/>
      <c r="V653" s="422"/>
      <c r="W653" s="761"/>
      <c r="X653" s="761"/>
      <c r="Y653" s="763"/>
      <c r="Z653" s="166"/>
      <c r="AA653" s="166"/>
      <c r="AB653" s="584"/>
    </row>
    <row r="654" spans="1:28" ht="15.75" customHeight="1">
      <c r="A654" s="759"/>
      <c r="B654" s="751">
        <v>8</v>
      </c>
      <c r="C654" s="752" t="s">
        <v>553</v>
      </c>
      <c r="D654" s="751" t="s">
        <v>390</v>
      </c>
      <c r="E654" s="753" t="s">
        <v>385</v>
      </c>
      <c r="F654" s="750" t="s">
        <v>389</v>
      </c>
      <c r="G654" s="166">
        <v>2015</v>
      </c>
      <c r="H654" s="166"/>
      <c r="I654" s="166"/>
      <c r="J654" s="166"/>
      <c r="K654" s="166"/>
      <c r="L654" s="166"/>
      <c r="M654" s="166"/>
      <c r="N654" s="166"/>
      <c r="O654" s="166"/>
      <c r="P654" s="166"/>
      <c r="Q654" s="166"/>
      <c r="R654" s="166"/>
      <c r="S654" s="166"/>
      <c r="T654" s="166"/>
      <c r="U654" s="166"/>
      <c r="V654" s="422"/>
      <c r="W654" s="748" t="s">
        <v>384</v>
      </c>
      <c r="X654" s="748" t="s">
        <v>384</v>
      </c>
      <c r="Y654" s="763">
        <v>150000</v>
      </c>
      <c r="Z654" s="166"/>
      <c r="AA654" s="166"/>
      <c r="AB654" s="584"/>
    </row>
    <row r="655" spans="1:28" ht="15.75" customHeight="1">
      <c r="A655" s="759"/>
      <c r="B655" s="751"/>
      <c r="C655" s="752"/>
      <c r="D655" s="751"/>
      <c r="E655" s="753"/>
      <c r="F655" s="750"/>
      <c r="G655" s="166">
        <v>2016</v>
      </c>
      <c r="H655" s="166"/>
      <c r="I655" s="166"/>
      <c r="J655" s="166"/>
      <c r="K655" s="166"/>
      <c r="L655" s="166"/>
      <c r="M655" s="166"/>
      <c r="N655" s="166"/>
      <c r="O655" s="166"/>
      <c r="P655" s="166"/>
      <c r="Q655" s="166"/>
      <c r="R655" s="166"/>
      <c r="S655" s="166"/>
      <c r="T655" s="166"/>
      <c r="U655" s="166"/>
      <c r="V655" s="422"/>
      <c r="W655" s="748"/>
      <c r="X655" s="748"/>
      <c r="Y655" s="763"/>
      <c r="Z655" s="166"/>
      <c r="AA655" s="166"/>
      <c r="AB655" s="584"/>
    </row>
    <row r="656" spans="1:28" ht="15.75" customHeight="1">
      <c r="A656" s="759"/>
      <c r="B656" s="751"/>
      <c r="C656" s="752"/>
      <c r="D656" s="751"/>
      <c r="E656" s="753"/>
      <c r="F656" s="750"/>
      <c r="G656" s="432">
        <v>2023</v>
      </c>
      <c r="H656" s="166"/>
      <c r="I656" s="166"/>
      <c r="J656" s="166"/>
      <c r="K656" s="166"/>
      <c r="L656" s="166"/>
      <c r="M656" s="166"/>
      <c r="N656" s="166"/>
      <c r="O656" s="166"/>
      <c r="P656" s="166"/>
      <c r="Q656" s="166"/>
      <c r="R656" s="166"/>
      <c r="S656" s="166"/>
      <c r="T656" s="166"/>
      <c r="U656" s="166"/>
      <c r="V656" s="422"/>
      <c r="W656" s="748"/>
      <c r="X656" s="748"/>
      <c r="Y656" s="763"/>
      <c r="Z656" s="166"/>
      <c r="AA656" s="166"/>
      <c r="AB656" s="584"/>
    </row>
    <row r="657" spans="1:28" ht="15.75" customHeight="1">
      <c r="A657" s="759"/>
      <c r="B657" s="751"/>
      <c r="C657" s="752"/>
      <c r="D657" s="751"/>
      <c r="E657" s="753"/>
      <c r="F657" s="750" t="s">
        <v>388</v>
      </c>
      <c r="G657" s="166">
        <v>2015</v>
      </c>
      <c r="H657" s="166"/>
      <c r="I657" s="166"/>
      <c r="J657" s="166"/>
      <c r="K657" s="166"/>
      <c r="L657" s="166"/>
      <c r="M657" s="166"/>
      <c r="N657" s="166"/>
      <c r="O657" s="166"/>
      <c r="P657" s="166"/>
      <c r="Q657" s="166"/>
      <c r="R657" s="166"/>
      <c r="S657" s="166"/>
      <c r="T657" s="166"/>
      <c r="U657" s="166"/>
      <c r="V657" s="422"/>
      <c r="W657" s="748"/>
      <c r="X657" s="748"/>
      <c r="Y657" s="763"/>
      <c r="Z657" s="166"/>
      <c r="AA657" s="166"/>
      <c r="AB657" s="584"/>
    </row>
    <row r="658" spans="1:28" ht="15.75" customHeight="1">
      <c r="A658" s="759"/>
      <c r="B658" s="751"/>
      <c r="C658" s="752"/>
      <c r="D658" s="751"/>
      <c r="E658" s="753"/>
      <c r="F658" s="750"/>
      <c r="G658" s="166">
        <v>2016</v>
      </c>
      <c r="H658" s="166"/>
      <c r="I658" s="166"/>
      <c r="J658" s="166"/>
      <c r="K658" s="166"/>
      <c r="L658" s="166"/>
      <c r="M658" s="166"/>
      <c r="N658" s="166"/>
      <c r="O658" s="166"/>
      <c r="P658" s="166"/>
      <c r="Q658" s="166"/>
      <c r="R658" s="166"/>
      <c r="S658" s="166"/>
      <c r="T658" s="166"/>
      <c r="U658" s="166"/>
      <c r="V658" s="422"/>
      <c r="W658" s="748"/>
      <c r="X658" s="748"/>
      <c r="Y658" s="763"/>
      <c r="Z658" s="166"/>
      <c r="AA658" s="166"/>
      <c r="AB658" s="584"/>
    </row>
    <row r="659" spans="1:28" ht="15.75" customHeight="1">
      <c r="A659" s="759"/>
      <c r="B659" s="751"/>
      <c r="C659" s="752"/>
      <c r="D659" s="751"/>
      <c r="E659" s="753"/>
      <c r="F659" s="750"/>
      <c r="G659" s="166">
        <v>2023</v>
      </c>
      <c r="H659" s="166"/>
      <c r="I659" s="166"/>
      <c r="J659" s="166"/>
      <c r="K659" s="166"/>
      <c r="L659" s="166"/>
      <c r="M659" s="166"/>
      <c r="N659" s="166"/>
      <c r="O659" s="166"/>
      <c r="P659" s="166"/>
      <c r="Q659" s="166"/>
      <c r="R659" s="166"/>
      <c r="S659" s="166"/>
      <c r="T659" s="166"/>
      <c r="U659" s="166"/>
      <c r="V659" s="422"/>
      <c r="W659" s="748"/>
      <c r="X659" s="748"/>
      <c r="Y659" s="763"/>
      <c r="Z659" s="166"/>
      <c r="AA659" s="166"/>
      <c r="AB659" s="584"/>
    </row>
    <row r="660" spans="1:28" ht="15.75" customHeight="1">
      <c r="A660" s="759"/>
      <c r="B660" s="751">
        <v>9</v>
      </c>
      <c r="C660" s="752" t="s">
        <v>554</v>
      </c>
      <c r="D660" s="751" t="s">
        <v>434</v>
      </c>
      <c r="E660" s="753" t="s">
        <v>385</v>
      </c>
      <c r="F660" s="750" t="s">
        <v>389</v>
      </c>
      <c r="G660" s="166">
        <v>2015</v>
      </c>
      <c r="H660" s="166"/>
      <c r="I660" s="166"/>
      <c r="J660" s="166"/>
      <c r="K660" s="166"/>
      <c r="L660" s="166"/>
      <c r="M660" s="166"/>
      <c r="N660" s="166"/>
      <c r="O660" s="166"/>
      <c r="P660" s="166"/>
      <c r="Q660" s="166"/>
      <c r="R660" s="166"/>
      <c r="S660" s="166"/>
      <c r="T660" s="166"/>
      <c r="U660" s="166"/>
      <c r="V660" s="422"/>
      <c r="W660" s="748" t="s">
        <v>384</v>
      </c>
      <c r="X660" s="748" t="s">
        <v>384</v>
      </c>
      <c r="Y660" s="763" t="s">
        <v>517</v>
      </c>
      <c r="Z660" s="166"/>
      <c r="AA660" s="166"/>
      <c r="AB660" s="584"/>
    </row>
    <row r="661" spans="1:28" ht="15.75" customHeight="1">
      <c r="A661" s="759"/>
      <c r="B661" s="751"/>
      <c r="C661" s="752"/>
      <c r="D661" s="751"/>
      <c r="E661" s="753"/>
      <c r="F661" s="750"/>
      <c r="G661" s="166">
        <v>2016</v>
      </c>
      <c r="H661" s="166"/>
      <c r="I661" s="166"/>
      <c r="J661" s="166"/>
      <c r="K661" s="166"/>
      <c r="L661" s="166"/>
      <c r="M661" s="166"/>
      <c r="N661" s="166"/>
      <c r="O661" s="166"/>
      <c r="P661" s="166"/>
      <c r="Q661" s="166"/>
      <c r="R661" s="166"/>
      <c r="S661" s="166"/>
      <c r="T661" s="166"/>
      <c r="U661" s="166"/>
      <c r="V661" s="422"/>
      <c r="W661" s="748"/>
      <c r="X661" s="748"/>
      <c r="Y661" s="763"/>
      <c r="Z661" s="166"/>
      <c r="AA661" s="166"/>
      <c r="AB661" s="584"/>
    </row>
    <row r="662" spans="1:28" ht="15.75" customHeight="1">
      <c r="A662" s="759"/>
      <c r="B662" s="751"/>
      <c r="C662" s="752"/>
      <c r="D662" s="751"/>
      <c r="E662" s="753"/>
      <c r="F662" s="750"/>
      <c r="G662" s="432">
        <v>2023</v>
      </c>
      <c r="H662" s="166"/>
      <c r="I662" s="166"/>
      <c r="J662" s="166"/>
      <c r="K662" s="166"/>
      <c r="L662" s="166"/>
      <c r="M662" s="166"/>
      <c r="N662" s="166"/>
      <c r="O662" s="166"/>
      <c r="P662" s="166"/>
      <c r="Q662" s="166"/>
      <c r="R662" s="166"/>
      <c r="S662" s="166"/>
      <c r="T662" s="166"/>
      <c r="U662" s="166"/>
      <c r="V662" s="422"/>
      <c r="W662" s="748"/>
      <c r="X662" s="748"/>
      <c r="Y662" s="763"/>
      <c r="Z662" s="166"/>
      <c r="AA662" s="166"/>
      <c r="AB662" s="584"/>
    </row>
    <row r="663" spans="1:28" ht="15.75" customHeight="1">
      <c r="A663" s="759"/>
      <c r="B663" s="751"/>
      <c r="C663" s="752"/>
      <c r="D663" s="751"/>
      <c r="E663" s="753"/>
      <c r="F663" s="750" t="s">
        <v>388</v>
      </c>
      <c r="G663" s="166">
        <v>2015</v>
      </c>
      <c r="H663" s="166"/>
      <c r="I663" s="166"/>
      <c r="J663" s="166"/>
      <c r="K663" s="166"/>
      <c r="L663" s="166"/>
      <c r="M663" s="166"/>
      <c r="N663" s="166"/>
      <c r="O663" s="166"/>
      <c r="P663" s="166"/>
      <c r="Q663" s="166"/>
      <c r="R663" s="166"/>
      <c r="S663" s="166"/>
      <c r="T663" s="166"/>
      <c r="U663" s="166"/>
      <c r="V663" s="422"/>
      <c r="W663" s="748"/>
      <c r="X663" s="748"/>
      <c r="Y663" s="763"/>
      <c r="Z663" s="166"/>
      <c r="AA663" s="166"/>
      <c r="AB663" s="584"/>
    </row>
    <row r="664" spans="1:28" ht="15.75" customHeight="1">
      <c r="A664" s="759"/>
      <c r="B664" s="751"/>
      <c r="C664" s="752"/>
      <c r="D664" s="751"/>
      <c r="E664" s="753"/>
      <c r="F664" s="750"/>
      <c r="G664" s="166">
        <v>2016</v>
      </c>
      <c r="H664" s="166"/>
      <c r="I664" s="166"/>
      <c r="J664" s="166"/>
      <c r="K664" s="166"/>
      <c r="L664" s="166"/>
      <c r="M664" s="166"/>
      <c r="N664" s="166"/>
      <c r="O664" s="166"/>
      <c r="P664" s="166"/>
      <c r="Q664" s="166"/>
      <c r="R664" s="166"/>
      <c r="S664" s="166"/>
      <c r="T664" s="166"/>
      <c r="U664" s="166"/>
      <c r="V664" s="422"/>
      <c r="W664" s="748"/>
      <c r="X664" s="748"/>
      <c r="Y664" s="763"/>
      <c r="Z664" s="166"/>
      <c r="AA664" s="166"/>
      <c r="AB664" s="584"/>
    </row>
    <row r="665" spans="1:28" ht="15.75" customHeight="1">
      <c r="A665" s="759"/>
      <c r="B665" s="751"/>
      <c r="C665" s="752"/>
      <c r="D665" s="751"/>
      <c r="E665" s="753"/>
      <c r="F665" s="750"/>
      <c r="G665" s="166">
        <v>2023</v>
      </c>
      <c r="H665" s="166"/>
      <c r="I665" s="166"/>
      <c r="J665" s="166"/>
      <c r="K665" s="166"/>
      <c r="L665" s="166"/>
      <c r="M665" s="166"/>
      <c r="N665" s="166"/>
      <c r="O665" s="166"/>
      <c r="P665" s="166"/>
      <c r="Q665" s="166"/>
      <c r="R665" s="166"/>
      <c r="S665" s="166"/>
      <c r="T665" s="166"/>
      <c r="U665" s="166"/>
      <c r="V665" s="422"/>
      <c r="W665" s="748"/>
      <c r="X665" s="748"/>
      <c r="Y665" s="763"/>
      <c r="Z665" s="166"/>
      <c r="AA665" s="166"/>
      <c r="AB665" s="584"/>
    </row>
    <row r="666" spans="1:28" ht="15.75" customHeight="1">
      <c r="A666" s="759"/>
      <c r="B666" s="751">
        <v>10</v>
      </c>
      <c r="C666" s="752" t="s">
        <v>555</v>
      </c>
      <c r="D666" s="751" t="s">
        <v>434</v>
      </c>
      <c r="E666" s="753" t="s">
        <v>385</v>
      </c>
      <c r="F666" s="750" t="s">
        <v>389</v>
      </c>
      <c r="G666" s="166">
        <v>2015</v>
      </c>
      <c r="H666" s="166"/>
      <c r="I666" s="166"/>
      <c r="J666" s="166"/>
      <c r="K666" s="166"/>
      <c r="L666" s="166"/>
      <c r="M666" s="166"/>
      <c r="N666" s="166"/>
      <c r="O666" s="166"/>
      <c r="P666" s="166"/>
      <c r="Q666" s="166"/>
      <c r="R666" s="166"/>
      <c r="S666" s="166"/>
      <c r="T666" s="166"/>
      <c r="U666" s="166"/>
      <c r="V666" s="422"/>
      <c r="W666" s="761" t="s">
        <v>384</v>
      </c>
      <c r="X666" s="761" t="s">
        <v>384</v>
      </c>
      <c r="Y666" s="763" t="s">
        <v>517</v>
      </c>
      <c r="Z666" s="166"/>
      <c r="AA666" s="166"/>
      <c r="AB666" s="584"/>
    </row>
    <row r="667" spans="1:28" ht="15.75" customHeight="1">
      <c r="A667" s="759"/>
      <c r="B667" s="751"/>
      <c r="C667" s="752"/>
      <c r="D667" s="751"/>
      <c r="E667" s="753"/>
      <c r="F667" s="750"/>
      <c r="G667" s="166">
        <v>2016</v>
      </c>
      <c r="H667" s="166"/>
      <c r="I667" s="166"/>
      <c r="J667" s="166"/>
      <c r="K667" s="166"/>
      <c r="L667" s="166"/>
      <c r="M667" s="166"/>
      <c r="N667" s="166"/>
      <c r="O667" s="166"/>
      <c r="P667" s="166"/>
      <c r="Q667" s="166"/>
      <c r="R667" s="166"/>
      <c r="S667" s="166"/>
      <c r="T667" s="166"/>
      <c r="U667" s="166"/>
      <c r="V667" s="422"/>
      <c r="W667" s="761"/>
      <c r="X667" s="761"/>
      <c r="Y667" s="763"/>
      <c r="Z667" s="166"/>
      <c r="AA667" s="166"/>
      <c r="AB667" s="584"/>
    </row>
    <row r="668" spans="1:28" ht="15.75" customHeight="1">
      <c r="A668" s="759"/>
      <c r="B668" s="751"/>
      <c r="C668" s="752"/>
      <c r="D668" s="751"/>
      <c r="E668" s="753"/>
      <c r="F668" s="750"/>
      <c r="G668" s="166">
        <v>2023</v>
      </c>
      <c r="H668" s="166"/>
      <c r="I668" s="166"/>
      <c r="J668" s="166"/>
      <c r="K668" s="166"/>
      <c r="L668" s="166"/>
      <c r="M668" s="166"/>
      <c r="N668" s="166"/>
      <c r="O668" s="166"/>
      <c r="P668" s="166"/>
      <c r="Q668" s="166"/>
      <c r="R668" s="166"/>
      <c r="S668" s="166"/>
      <c r="T668" s="166"/>
      <c r="U668" s="166"/>
      <c r="V668" s="422"/>
      <c r="W668" s="761"/>
      <c r="X668" s="761"/>
      <c r="Y668" s="763"/>
      <c r="Z668" s="166"/>
      <c r="AA668" s="166"/>
      <c r="AB668" s="584"/>
    </row>
    <row r="669" spans="1:28" ht="15.75" customHeight="1">
      <c r="A669" s="759"/>
      <c r="B669" s="751"/>
      <c r="C669" s="752"/>
      <c r="D669" s="751"/>
      <c r="E669" s="753"/>
      <c r="F669" s="750" t="s">
        <v>388</v>
      </c>
      <c r="G669" s="166">
        <v>2015</v>
      </c>
      <c r="H669" s="166"/>
      <c r="I669" s="166"/>
      <c r="J669" s="166"/>
      <c r="K669" s="166"/>
      <c r="L669" s="166"/>
      <c r="M669" s="166"/>
      <c r="N669" s="166"/>
      <c r="O669" s="166"/>
      <c r="P669" s="166"/>
      <c r="Q669" s="166"/>
      <c r="R669" s="166"/>
      <c r="S669" s="166"/>
      <c r="T669" s="166"/>
      <c r="U669" s="166"/>
      <c r="V669" s="422"/>
      <c r="W669" s="761"/>
      <c r="X669" s="761"/>
      <c r="Y669" s="763"/>
      <c r="Z669" s="166"/>
      <c r="AA669" s="166"/>
      <c r="AB669" s="584"/>
    </row>
    <row r="670" spans="1:28" ht="15.75" customHeight="1">
      <c r="A670" s="759"/>
      <c r="B670" s="751"/>
      <c r="C670" s="752"/>
      <c r="D670" s="751"/>
      <c r="E670" s="753"/>
      <c r="F670" s="750"/>
      <c r="G670" s="166">
        <v>2016</v>
      </c>
      <c r="H670" s="166"/>
      <c r="I670" s="166"/>
      <c r="J670" s="166"/>
      <c r="K670" s="166"/>
      <c r="L670" s="166"/>
      <c r="M670" s="166"/>
      <c r="N670" s="166"/>
      <c r="O670" s="166"/>
      <c r="P670" s="166"/>
      <c r="Q670" s="166"/>
      <c r="R670" s="166"/>
      <c r="S670" s="166"/>
      <c r="T670" s="166"/>
      <c r="U670" s="166"/>
      <c r="V670" s="422"/>
      <c r="W670" s="761"/>
      <c r="X670" s="761"/>
      <c r="Y670" s="763"/>
      <c r="Z670" s="166"/>
      <c r="AA670" s="166"/>
      <c r="AB670" s="584"/>
    </row>
    <row r="671" spans="1:28" ht="15.75" customHeight="1">
      <c r="A671" s="759"/>
      <c r="B671" s="751"/>
      <c r="C671" s="752"/>
      <c r="D671" s="751"/>
      <c r="E671" s="753"/>
      <c r="F671" s="750"/>
      <c r="G671" s="166">
        <v>2023</v>
      </c>
      <c r="H671" s="166"/>
      <c r="I671" s="166"/>
      <c r="J671" s="166"/>
      <c r="K671" s="166"/>
      <c r="L671" s="166"/>
      <c r="M671" s="166"/>
      <c r="N671" s="166"/>
      <c r="O671" s="166"/>
      <c r="P671" s="166"/>
      <c r="Q671" s="166"/>
      <c r="R671" s="166"/>
      <c r="S671" s="166"/>
      <c r="T671" s="166"/>
      <c r="U671" s="166"/>
      <c r="V671" s="422"/>
      <c r="W671" s="761"/>
      <c r="X671" s="761"/>
      <c r="Y671" s="763"/>
      <c r="Z671" s="166"/>
      <c r="AA671" s="166"/>
      <c r="AB671" s="584"/>
    </row>
    <row r="672" spans="1:28" ht="15.75" customHeight="1">
      <c r="A672" s="759"/>
      <c r="B672" s="751">
        <v>11</v>
      </c>
      <c r="C672" s="752" t="s">
        <v>556</v>
      </c>
      <c r="D672" s="751" t="s">
        <v>386</v>
      </c>
      <c r="E672" s="753" t="s">
        <v>385</v>
      </c>
      <c r="F672" s="750" t="s">
        <v>389</v>
      </c>
      <c r="G672" s="166">
        <v>2015</v>
      </c>
      <c r="H672" s="166"/>
      <c r="I672" s="166"/>
      <c r="J672" s="166"/>
      <c r="K672" s="166"/>
      <c r="L672" s="166"/>
      <c r="M672" s="166"/>
      <c r="N672" s="166"/>
      <c r="O672" s="166"/>
      <c r="P672" s="166"/>
      <c r="Q672" s="166"/>
      <c r="R672" s="166"/>
      <c r="S672" s="166"/>
      <c r="T672" s="166"/>
      <c r="U672" s="166"/>
      <c r="V672" s="422"/>
      <c r="W672" s="748" t="s">
        <v>384</v>
      </c>
      <c r="X672" s="748" t="s">
        <v>384</v>
      </c>
      <c r="Y672" s="763">
        <v>9350</v>
      </c>
      <c r="Z672" s="166"/>
      <c r="AA672" s="166"/>
      <c r="AB672" s="584"/>
    </row>
    <row r="673" spans="1:28" ht="15.75" customHeight="1">
      <c r="A673" s="759"/>
      <c r="B673" s="751"/>
      <c r="C673" s="752"/>
      <c r="D673" s="751"/>
      <c r="E673" s="753"/>
      <c r="F673" s="750"/>
      <c r="G673" s="166">
        <v>2016</v>
      </c>
      <c r="H673" s="166"/>
      <c r="I673" s="166"/>
      <c r="J673" s="166"/>
      <c r="K673" s="166"/>
      <c r="L673" s="166"/>
      <c r="M673" s="580">
        <v>8600</v>
      </c>
      <c r="N673" s="574"/>
      <c r="O673" s="574"/>
      <c r="P673" s="574">
        <v>0</v>
      </c>
      <c r="Q673" s="574"/>
      <c r="R673" s="574"/>
      <c r="S673" s="574"/>
      <c r="T673" s="574"/>
      <c r="U673" s="574"/>
      <c r="V673" s="581">
        <v>8600</v>
      </c>
      <c r="W673" s="748"/>
      <c r="X673" s="748"/>
      <c r="Y673" s="763"/>
      <c r="Z673" s="166"/>
      <c r="AA673" s="166"/>
      <c r="AB673" s="582">
        <f>V673/Y672*100</f>
        <v>91.97860962566845</v>
      </c>
    </row>
    <row r="674" spans="1:28" ht="15.75" customHeight="1">
      <c r="A674" s="759"/>
      <c r="B674" s="751"/>
      <c r="C674" s="752"/>
      <c r="D674" s="751"/>
      <c r="E674" s="753"/>
      <c r="F674" s="750"/>
      <c r="G674" s="432">
        <v>2023</v>
      </c>
      <c r="H674" s="166"/>
      <c r="I674" s="166"/>
      <c r="J674" s="166"/>
      <c r="K674" s="166"/>
      <c r="L674" s="166"/>
      <c r="M674" s="166"/>
      <c r="N674" s="166"/>
      <c r="O674" s="166"/>
      <c r="P674" s="166"/>
      <c r="Q674" s="166"/>
      <c r="R674" s="166"/>
      <c r="S674" s="166"/>
      <c r="T674" s="166"/>
      <c r="U674" s="166"/>
      <c r="V674" s="422"/>
      <c r="W674" s="748"/>
      <c r="X674" s="748"/>
      <c r="Y674" s="763"/>
      <c r="Z674" s="166"/>
      <c r="AA674" s="166"/>
      <c r="AB674" s="584"/>
    </row>
    <row r="675" spans="1:28" ht="15.75" customHeight="1">
      <c r="A675" s="759"/>
      <c r="B675" s="751"/>
      <c r="C675" s="752"/>
      <c r="D675" s="751"/>
      <c r="E675" s="753"/>
      <c r="F675" s="750" t="s">
        <v>388</v>
      </c>
      <c r="G675" s="166">
        <v>2015</v>
      </c>
      <c r="H675" s="166"/>
      <c r="I675" s="166"/>
      <c r="J675" s="166"/>
      <c r="K675" s="166"/>
      <c r="L675" s="166"/>
      <c r="M675" s="166"/>
      <c r="N675" s="166"/>
      <c r="O675" s="166"/>
      <c r="P675" s="166"/>
      <c r="Q675" s="166"/>
      <c r="R675" s="166"/>
      <c r="S675" s="166"/>
      <c r="T675" s="166"/>
      <c r="U675" s="166"/>
      <c r="V675" s="422"/>
      <c r="W675" s="748"/>
      <c r="X675" s="748"/>
      <c r="Y675" s="763"/>
      <c r="Z675" s="166"/>
      <c r="AA675" s="166"/>
      <c r="AB675" s="584"/>
    </row>
    <row r="676" spans="1:28" ht="15.75" customHeight="1">
      <c r="A676" s="759"/>
      <c r="B676" s="751"/>
      <c r="C676" s="752"/>
      <c r="D676" s="751"/>
      <c r="E676" s="753"/>
      <c r="F676" s="750"/>
      <c r="G676" s="166">
        <v>2016</v>
      </c>
      <c r="H676" s="166"/>
      <c r="I676" s="166"/>
      <c r="J676" s="166"/>
      <c r="K676" s="166"/>
      <c r="L676" s="166"/>
      <c r="M676" s="436">
        <v>0</v>
      </c>
      <c r="N676" s="436"/>
      <c r="O676" s="436"/>
      <c r="P676" s="436">
        <v>0</v>
      </c>
      <c r="Q676" s="436"/>
      <c r="R676" s="436"/>
      <c r="S676" s="436"/>
      <c r="T676" s="436"/>
      <c r="U676" s="436"/>
      <c r="V676" s="632">
        <v>0</v>
      </c>
      <c r="W676" s="748"/>
      <c r="X676" s="748"/>
      <c r="Y676" s="763"/>
      <c r="Z676" s="166"/>
      <c r="AA676" s="166"/>
      <c r="AB676" s="588">
        <f>V676/Y672*100</f>
        <v>0</v>
      </c>
    </row>
    <row r="677" spans="1:28" ht="15.75" customHeight="1">
      <c r="A677" s="759"/>
      <c r="B677" s="751"/>
      <c r="C677" s="752"/>
      <c r="D677" s="751"/>
      <c r="E677" s="753"/>
      <c r="F677" s="750"/>
      <c r="G677" s="166">
        <v>2023</v>
      </c>
      <c r="H677" s="166"/>
      <c r="I677" s="166"/>
      <c r="J677" s="166"/>
      <c r="K677" s="166"/>
      <c r="L677" s="166"/>
      <c r="M677" s="166"/>
      <c r="N677" s="166"/>
      <c r="O677" s="166"/>
      <c r="P677" s="166"/>
      <c r="Q677" s="166"/>
      <c r="R677" s="166"/>
      <c r="S677" s="166"/>
      <c r="T677" s="166"/>
      <c r="U677" s="166"/>
      <c r="V677" s="422"/>
      <c r="W677" s="748"/>
      <c r="X677" s="748"/>
      <c r="Y677" s="763"/>
      <c r="Z677" s="166"/>
      <c r="AA677" s="166"/>
      <c r="AB677" s="584"/>
    </row>
    <row r="678" spans="1:28" ht="15.75" customHeight="1">
      <c r="A678" s="759"/>
      <c r="B678" s="751">
        <v>12</v>
      </c>
      <c r="C678" s="752" t="s">
        <v>557</v>
      </c>
      <c r="D678" s="751" t="s">
        <v>390</v>
      </c>
      <c r="E678" s="753" t="s">
        <v>385</v>
      </c>
      <c r="F678" s="750" t="s">
        <v>389</v>
      </c>
      <c r="G678" s="166">
        <v>2015</v>
      </c>
      <c r="H678" s="166"/>
      <c r="I678" s="166"/>
      <c r="J678" s="166"/>
      <c r="K678" s="166"/>
      <c r="L678" s="166"/>
      <c r="M678" s="166"/>
      <c r="N678" s="166"/>
      <c r="O678" s="166"/>
      <c r="P678" s="166"/>
      <c r="Q678" s="166"/>
      <c r="R678" s="166"/>
      <c r="S678" s="166"/>
      <c r="T678" s="166"/>
      <c r="U678" s="166"/>
      <c r="V678" s="422"/>
      <c r="W678" s="761" t="s">
        <v>384</v>
      </c>
      <c r="X678" s="761" t="s">
        <v>384</v>
      </c>
      <c r="Y678" s="763">
        <v>1415</v>
      </c>
      <c r="Z678" s="166"/>
      <c r="AA678" s="166"/>
      <c r="AB678" s="584"/>
    </row>
    <row r="679" spans="1:28" ht="15.75" customHeight="1">
      <c r="A679" s="759"/>
      <c r="B679" s="751"/>
      <c r="C679" s="752"/>
      <c r="D679" s="751"/>
      <c r="E679" s="753"/>
      <c r="F679" s="750"/>
      <c r="G679" s="166">
        <v>2016</v>
      </c>
      <c r="H679" s="166"/>
      <c r="I679" s="166"/>
      <c r="J679" s="166"/>
      <c r="K679" s="166"/>
      <c r="L679" s="166"/>
      <c r="M679" s="166"/>
      <c r="N679" s="166"/>
      <c r="O679" s="166"/>
      <c r="P679" s="166"/>
      <c r="Q679" s="166"/>
      <c r="R679" s="166"/>
      <c r="S679" s="166"/>
      <c r="T679" s="166"/>
      <c r="U679" s="166"/>
      <c r="V679" s="422"/>
      <c r="W679" s="761"/>
      <c r="X679" s="761"/>
      <c r="Y679" s="763"/>
      <c r="Z679" s="166"/>
      <c r="AA679" s="166"/>
      <c r="AB679" s="584"/>
    </row>
    <row r="680" spans="1:28" ht="15.75" customHeight="1">
      <c r="A680" s="759"/>
      <c r="B680" s="751"/>
      <c r="C680" s="752"/>
      <c r="D680" s="751"/>
      <c r="E680" s="753"/>
      <c r="F680" s="750"/>
      <c r="G680" s="166">
        <v>2023</v>
      </c>
      <c r="H680" s="166"/>
      <c r="I680" s="166"/>
      <c r="J680" s="166"/>
      <c r="K680" s="166"/>
      <c r="L680" s="166"/>
      <c r="M680" s="166"/>
      <c r="N680" s="166"/>
      <c r="O680" s="166"/>
      <c r="P680" s="166"/>
      <c r="Q680" s="166"/>
      <c r="R680" s="166"/>
      <c r="S680" s="166"/>
      <c r="T680" s="166"/>
      <c r="U680" s="166"/>
      <c r="V680" s="422"/>
      <c r="W680" s="761"/>
      <c r="X680" s="761"/>
      <c r="Y680" s="763"/>
      <c r="Z680" s="166"/>
      <c r="AA680" s="166"/>
      <c r="AB680" s="584"/>
    </row>
    <row r="681" spans="1:28" ht="15.75" customHeight="1">
      <c r="A681" s="759"/>
      <c r="B681" s="751"/>
      <c r="C681" s="752"/>
      <c r="D681" s="751"/>
      <c r="E681" s="753"/>
      <c r="F681" s="750" t="s">
        <v>388</v>
      </c>
      <c r="G681" s="166">
        <v>2015</v>
      </c>
      <c r="H681" s="166"/>
      <c r="I681" s="166"/>
      <c r="J681" s="166"/>
      <c r="K681" s="166"/>
      <c r="L681" s="166"/>
      <c r="M681" s="166"/>
      <c r="N681" s="166"/>
      <c r="O681" s="166"/>
      <c r="P681" s="166"/>
      <c r="Q681" s="166"/>
      <c r="R681" s="166"/>
      <c r="S681" s="166"/>
      <c r="T681" s="166"/>
      <c r="U681" s="166"/>
      <c r="V681" s="422"/>
      <c r="W681" s="761"/>
      <c r="X681" s="761"/>
      <c r="Y681" s="763"/>
      <c r="Z681" s="166"/>
      <c r="AA681" s="166"/>
      <c r="AB681" s="584"/>
    </row>
    <row r="682" spans="1:28" ht="15.75" customHeight="1">
      <c r="A682" s="759"/>
      <c r="B682" s="751"/>
      <c r="C682" s="752"/>
      <c r="D682" s="751"/>
      <c r="E682" s="753"/>
      <c r="F682" s="750"/>
      <c r="G682" s="166">
        <v>2016</v>
      </c>
      <c r="H682" s="166"/>
      <c r="I682" s="166"/>
      <c r="J682" s="166"/>
      <c r="K682" s="166"/>
      <c r="L682" s="166"/>
      <c r="M682" s="166"/>
      <c r="N682" s="166"/>
      <c r="O682" s="166"/>
      <c r="P682" s="166"/>
      <c r="Q682" s="166"/>
      <c r="R682" s="166"/>
      <c r="S682" s="166"/>
      <c r="T682" s="166"/>
      <c r="U682" s="166"/>
      <c r="V682" s="422"/>
      <c r="W682" s="761"/>
      <c r="X682" s="761"/>
      <c r="Y682" s="763"/>
      <c r="Z682" s="166"/>
      <c r="AA682" s="166"/>
      <c r="AB682" s="584"/>
    </row>
    <row r="683" spans="1:28" ht="15.75" customHeight="1">
      <c r="A683" s="759"/>
      <c r="B683" s="751"/>
      <c r="C683" s="752"/>
      <c r="D683" s="751"/>
      <c r="E683" s="753"/>
      <c r="F683" s="750"/>
      <c r="G683" s="166">
        <v>2023</v>
      </c>
      <c r="H683" s="166"/>
      <c r="I683" s="166"/>
      <c r="J683" s="166"/>
      <c r="K683" s="166"/>
      <c r="L683" s="166"/>
      <c r="M683" s="166"/>
      <c r="N683" s="166"/>
      <c r="O683" s="166"/>
      <c r="P683" s="166"/>
      <c r="Q683" s="166"/>
      <c r="R683" s="166"/>
      <c r="S683" s="166"/>
      <c r="T683" s="166"/>
      <c r="U683" s="166"/>
      <c r="V683" s="422"/>
      <c r="W683" s="761"/>
      <c r="X683" s="761"/>
      <c r="Y683" s="763"/>
      <c r="Z683" s="166"/>
      <c r="AA683" s="166"/>
      <c r="AB683" s="584"/>
    </row>
    <row r="684" spans="1:28" ht="15.75" customHeight="1">
      <c r="A684" s="759"/>
      <c r="B684" s="751">
        <v>13</v>
      </c>
      <c r="C684" s="752" t="s">
        <v>558</v>
      </c>
      <c r="D684" s="751" t="s">
        <v>390</v>
      </c>
      <c r="E684" s="753" t="s">
        <v>385</v>
      </c>
      <c r="F684" s="750" t="s">
        <v>389</v>
      </c>
      <c r="G684" s="166">
        <v>2015</v>
      </c>
      <c r="H684" s="166"/>
      <c r="I684" s="166"/>
      <c r="J684" s="166"/>
      <c r="K684" s="166"/>
      <c r="L684" s="166"/>
      <c r="M684" s="166"/>
      <c r="N684" s="166"/>
      <c r="O684" s="166"/>
      <c r="P684" s="166"/>
      <c r="Q684" s="166"/>
      <c r="R684" s="166"/>
      <c r="S684" s="166"/>
      <c r="T684" s="166"/>
      <c r="U684" s="166"/>
      <c r="V684" s="422"/>
      <c r="W684" s="748" t="s">
        <v>384</v>
      </c>
      <c r="X684" s="748" t="s">
        <v>384</v>
      </c>
      <c r="Y684" s="763">
        <v>26</v>
      </c>
      <c r="Z684" s="166"/>
      <c r="AA684" s="166"/>
      <c r="AB684" s="584"/>
    </row>
    <row r="685" spans="1:28" ht="15.75" customHeight="1">
      <c r="A685" s="759"/>
      <c r="B685" s="751"/>
      <c r="C685" s="752"/>
      <c r="D685" s="751"/>
      <c r="E685" s="753"/>
      <c r="F685" s="750"/>
      <c r="G685" s="166">
        <v>2016</v>
      </c>
      <c r="H685" s="166"/>
      <c r="I685" s="166"/>
      <c r="J685" s="166"/>
      <c r="K685" s="166"/>
      <c r="L685" s="166"/>
      <c r="M685" s="166"/>
      <c r="N685" s="166"/>
      <c r="O685" s="166"/>
      <c r="P685" s="166"/>
      <c r="Q685" s="166"/>
      <c r="R685" s="166"/>
      <c r="S685" s="166"/>
      <c r="T685" s="166"/>
      <c r="U685" s="166"/>
      <c r="V685" s="422"/>
      <c r="W685" s="748"/>
      <c r="X685" s="748"/>
      <c r="Y685" s="763"/>
      <c r="Z685" s="166"/>
      <c r="AA685" s="166"/>
      <c r="AB685" s="584"/>
    </row>
    <row r="686" spans="1:28" ht="15.75" customHeight="1">
      <c r="A686" s="759"/>
      <c r="B686" s="751"/>
      <c r="C686" s="752"/>
      <c r="D686" s="751"/>
      <c r="E686" s="753"/>
      <c r="F686" s="750"/>
      <c r="G686" s="166">
        <v>2023</v>
      </c>
      <c r="H686" s="166"/>
      <c r="I686" s="166"/>
      <c r="J686" s="166"/>
      <c r="K686" s="166"/>
      <c r="L686" s="166"/>
      <c r="M686" s="166"/>
      <c r="N686" s="166"/>
      <c r="O686" s="166"/>
      <c r="P686" s="166"/>
      <c r="Q686" s="166"/>
      <c r="R686" s="166"/>
      <c r="S686" s="166"/>
      <c r="T686" s="166"/>
      <c r="U686" s="166"/>
      <c r="V686" s="422"/>
      <c r="W686" s="748"/>
      <c r="X686" s="748"/>
      <c r="Y686" s="763"/>
      <c r="Z686" s="166"/>
      <c r="AA686" s="166"/>
      <c r="AB686" s="584"/>
    </row>
    <row r="687" spans="1:28" ht="15.75" customHeight="1">
      <c r="A687" s="759"/>
      <c r="B687" s="751"/>
      <c r="C687" s="752"/>
      <c r="D687" s="751"/>
      <c r="E687" s="753"/>
      <c r="F687" s="750" t="s">
        <v>388</v>
      </c>
      <c r="G687" s="166">
        <v>2015</v>
      </c>
      <c r="H687" s="166"/>
      <c r="I687" s="166"/>
      <c r="J687" s="166"/>
      <c r="K687" s="166"/>
      <c r="L687" s="166"/>
      <c r="M687" s="166"/>
      <c r="N687" s="166"/>
      <c r="O687" s="166"/>
      <c r="P687" s="166"/>
      <c r="Q687" s="166"/>
      <c r="R687" s="166"/>
      <c r="S687" s="166"/>
      <c r="T687" s="166"/>
      <c r="U687" s="166"/>
      <c r="V687" s="422"/>
      <c r="W687" s="748"/>
      <c r="X687" s="748"/>
      <c r="Y687" s="763"/>
      <c r="Z687" s="166"/>
      <c r="AA687" s="166"/>
      <c r="AB687" s="584"/>
    </row>
    <row r="688" spans="1:28" ht="15.75" customHeight="1">
      <c r="A688" s="759"/>
      <c r="B688" s="751"/>
      <c r="C688" s="752"/>
      <c r="D688" s="751"/>
      <c r="E688" s="753"/>
      <c r="F688" s="750"/>
      <c r="G688" s="166">
        <v>2016</v>
      </c>
      <c r="H688" s="166"/>
      <c r="I688" s="166"/>
      <c r="J688" s="166"/>
      <c r="K688" s="166"/>
      <c r="L688" s="166"/>
      <c r="M688" s="166"/>
      <c r="N688" s="166"/>
      <c r="O688" s="166"/>
      <c r="P688" s="166"/>
      <c r="Q688" s="166"/>
      <c r="R688" s="166"/>
      <c r="S688" s="166"/>
      <c r="T688" s="166"/>
      <c r="U688" s="166"/>
      <c r="V688" s="422"/>
      <c r="W688" s="748"/>
      <c r="X688" s="748"/>
      <c r="Y688" s="763"/>
      <c r="Z688" s="166"/>
      <c r="AA688" s="166"/>
      <c r="AB688" s="584"/>
    </row>
    <row r="689" spans="1:28" ht="15.75" customHeight="1">
      <c r="A689" s="759"/>
      <c r="B689" s="751"/>
      <c r="C689" s="752"/>
      <c r="D689" s="751"/>
      <c r="E689" s="753"/>
      <c r="F689" s="750"/>
      <c r="G689" s="166">
        <v>2023</v>
      </c>
      <c r="H689" s="166"/>
      <c r="I689" s="166"/>
      <c r="J689" s="166"/>
      <c r="K689" s="166"/>
      <c r="L689" s="166"/>
      <c r="M689" s="166"/>
      <c r="N689" s="166"/>
      <c r="O689" s="166"/>
      <c r="P689" s="166"/>
      <c r="Q689" s="166"/>
      <c r="R689" s="166"/>
      <c r="S689" s="166"/>
      <c r="T689" s="166"/>
      <c r="U689" s="166"/>
      <c r="V689" s="422"/>
      <c r="W689" s="748"/>
      <c r="X689" s="748"/>
      <c r="Y689" s="763"/>
      <c r="Z689" s="166"/>
      <c r="AA689" s="166"/>
      <c r="AB689" s="584"/>
    </row>
    <row r="690" spans="1:28" ht="15.75" customHeight="1">
      <c r="A690" s="759"/>
      <c r="B690" s="751">
        <v>14</v>
      </c>
      <c r="C690" s="752" t="s">
        <v>559</v>
      </c>
      <c r="D690" s="751" t="s">
        <v>434</v>
      </c>
      <c r="E690" s="753" t="s">
        <v>385</v>
      </c>
      <c r="F690" s="750" t="s">
        <v>389</v>
      </c>
      <c r="G690" s="166">
        <v>2015</v>
      </c>
      <c r="H690" s="166"/>
      <c r="I690" s="166"/>
      <c r="J690" s="166"/>
      <c r="K690" s="166"/>
      <c r="L690" s="166"/>
      <c r="M690" s="166"/>
      <c r="N690" s="166"/>
      <c r="O690" s="166"/>
      <c r="P690" s="166"/>
      <c r="Q690" s="166"/>
      <c r="R690" s="166"/>
      <c r="S690" s="166"/>
      <c r="T690" s="166"/>
      <c r="U690" s="166"/>
      <c r="V690" s="422"/>
      <c r="W690" s="748" t="s">
        <v>384</v>
      </c>
      <c r="X690" s="748" t="s">
        <v>384</v>
      </c>
      <c r="Y690" s="763">
        <v>105</v>
      </c>
      <c r="Z690" s="166"/>
      <c r="AA690" s="166"/>
      <c r="AB690" s="584"/>
    </row>
    <row r="691" spans="1:28" ht="15.75" customHeight="1">
      <c r="A691" s="759"/>
      <c r="B691" s="751"/>
      <c r="C691" s="752"/>
      <c r="D691" s="751"/>
      <c r="E691" s="753"/>
      <c r="F691" s="750"/>
      <c r="G691" s="166">
        <v>2016</v>
      </c>
      <c r="H691" s="166"/>
      <c r="I691" s="166"/>
      <c r="J691" s="166"/>
      <c r="K691" s="166"/>
      <c r="L691" s="166"/>
      <c r="M691" s="166"/>
      <c r="N691" s="166"/>
      <c r="O691" s="166"/>
      <c r="P691" s="166"/>
      <c r="Q691" s="166"/>
      <c r="R691" s="166"/>
      <c r="S691" s="166"/>
      <c r="T691" s="166"/>
      <c r="U691" s="166"/>
      <c r="V691" s="422"/>
      <c r="W691" s="748"/>
      <c r="X691" s="748"/>
      <c r="Y691" s="763"/>
      <c r="Z691" s="166"/>
      <c r="AA691" s="166"/>
      <c r="AB691" s="584"/>
    </row>
    <row r="692" spans="1:28" ht="15.75" customHeight="1">
      <c r="A692" s="759"/>
      <c r="B692" s="751"/>
      <c r="C692" s="752"/>
      <c r="D692" s="751"/>
      <c r="E692" s="753"/>
      <c r="F692" s="750"/>
      <c r="G692" s="432">
        <v>2023</v>
      </c>
      <c r="H692" s="166"/>
      <c r="I692" s="166"/>
      <c r="J692" s="166"/>
      <c r="K692" s="166"/>
      <c r="L692" s="166"/>
      <c r="M692" s="166"/>
      <c r="N692" s="166"/>
      <c r="O692" s="166"/>
      <c r="P692" s="166"/>
      <c r="Q692" s="166"/>
      <c r="R692" s="166"/>
      <c r="S692" s="166"/>
      <c r="T692" s="166"/>
      <c r="U692" s="166"/>
      <c r="V692" s="422"/>
      <c r="W692" s="748"/>
      <c r="X692" s="748"/>
      <c r="Y692" s="763"/>
      <c r="Z692" s="166"/>
      <c r="AA692" s="166"/>
      <c r="AB692" s="584"/>
    </row>
    <row r="693" spans="1:28" ht="15.75" customHeight="1">
      <c r="A693" s="759"/>
      <c r="B693" s="751"/>
      <c r="C693" s="752"/>
      <c r="D693" s="751"/>
      <c r="E693" s="753"/>
      <c r="F693" s="750" t="s">
        <v>388</v>
      </c>
      <c r="G693" s="166">
        <v>2015</v>
      </c>
      <c r="H693" s="166"/>
      <c r="I693" s="166"/>
      <c r="J693" s="166"/>
      <c r="K693" s="166"/>
      <c r="L693" s="166"/>
      <c r="M693" s="166"/>
      <c r="N693" s="166"/>
      <c r="O693" s="166"/>
      <c r="P693" s="166"/>
      <c r="Q693" s="166"/>
      <c r="R693" s="166"/>
      <c r="S693" s="166"/>
      <c r="T693" s="166"/>
      <c r="U693" s="166"/>
      <c r="V693" s="422"/>
      <c r="W693" s="748"/>
      <c r="X693" s="748"/>
      <c r="Y693" s="763"/>
      <c r="Z693" s="166"/>
      <c r="AA693" s="166"/>
      <c r="AB693" s="584"/>
    </row>
    <row r="694" spans="1:28" ht="15.75" customHeight="1">
      <c r="A694" s="759"/>
      <c r="B694" s="751"/>
      <c r="C694" s="752"/>
      <c r="D694" s="751"/>
      <c r="E694" s="753"/>
      <c r="F694" s="750"/>
      <c r="G694" s="166">
        <v>2016</v>
      </c>
      <c r="H694" s="166"/>
      <c r="I694" s="166"/>
      <c r="J694" s="166"/>
      <c r="K694" s="166"/>
      <c r="L694" s="166"/>
      <c r="M694" s="166"/>
      <c r="N694" s="166"/>
      <c r="O694" s="166"/>
      <c r="P694" s="166"/>
      <c r="Q694" s="166"/>
      <c r="R694" s="166"/>
      <c r="S694" s="166"/>
      <c r="T694" s="166"/>
      <c r="U694" s="166"/>
      <c r="V694" s="422"/>
      <c r="W694" s="748"/>
      <c r="X694" s="748"/>
      <c r="Y694" s="763"/>
      <c r="Z694" s="166"/>
      <c r="AA694" s="166"/>
      <c r="AB694" s="584"/>
    </row>
    <row r="695" spans="1:28" ht="15.75" customHeight="1">
      <c r="A695" s="759"/>
      <c r="B695" s="751"/>
      <c r="C695" s="752"/>
      <c r="D695" s="751"/>
      <c r="E695" s="753"/>
      <c r="F695" s="750"/>
      <c r="G695" s="166">
        <v>2023</v>
      </c>
      <c r="H695" s="166"/>
      <c r="I695" s="166"/>
      <c r="J695" s="166"/>
      <c r="K695" s="166"/>
      <c r="L695" s="166"/>
      <c r="M695" s="166"/>
      <c r="N695" s="166"/>
      <c r="O695" s="166"/>
      <c r="P695" s="166"/>
      <c r="Q695" s="166"/>
      <c r="R695" s="166"/>
      <c r="S695" s="166"/>
      <c r="T695" s="166"/>
      <c r="U695" s="166"/>
      <c r="V695" s="422"/>
      <c r="W695" s="748"/>
      <c r="X695" s="748"/>
      <c r="Y695" s="763"/>
      <c r="Z695" s="166"/>
      <c r="AA695" s="166"/>
      <c r="AB695" s="584"/>
    </row>
    <row r="696" spans="1:28" ht="15.75" customHeight="1">
      <c r="A696" s="759"/>
      <c r="B696" s="751">
        <v>15</v>
      </c>
      <c r="C696" s="752" t="s">
        <v>560</v>
      </c>
      <c r="D696" s="751" t="s">
        <v>434</v>
      </c>
      <c r="E696" s="753" t="s">
        <v>385</v>
      </c>
      <c r="F696" s="750" t="s">
        <v>389</v>
      </c>
      <c r="G696" s="166">
        <v>2015</v>
      </c>
      <c r="H696" s="166"/>
      <c r="I696" s="166"/>
      <c r="J696" s="166"/>
      <c r="K696" s="166"/>
      <c r="L696" s="166"/>
      <c r="M696" s="166"/>
      <c r="N696" s="166"/>
      <c r="O696" s="166"/>
      <c r="P696" s="166"/>
      <c r="Q696" s="166"/>
      <c r="R696" s="166"/>
      <c r="S696" s="166"/>
      <c r="T696" s="166"/>
      <c r="U696" s="166"/>
      <c r="V696" s="422"/>
      <c r="W696" s="761" t="s">
        <v>384</v>
      </c>
      <c r="X696" s="761" t="s">
        <v>384</v>
      </c>
      <c r="Y696" s="763">
        <v>13</v>
      </c>
      <c r="Z696" s="166"/>
      <c r="AA696" s="166"/>
      <c r="AB696" s="584"/>
    </row>
    <row r="697" spans="1:28" ht="15.75" customHeight="1">
      <c r="A697" s="759"/>
      <c r="B697" s="751"/>
      <c r="C697" s="752"/>
      <c r="D697" s="751"/>
      <c r="E697" s="753"/>
      <c r="F697" s="750"/>
      <c r="G697" s="166">
        <v>2016</v>
      </c>
      <c r="H697" s="166"/>
      <c r="I697" s="166"/>
      <c r="J697" s="166"/>
      <c r="K697" s="166"/>
      <c r="L697" s="166"/>
      <c r="M697" s="166"/>
      <c r="N697" s="166"/>
      <c r="O697" s="166"/>
      <c r="P697" s="166"/>
      <c r="Q697" s="166"/>
      <c r="R697" s="166"/>
      <c r="S697" s="166"/>
      <c r="T697" s="166"/>
      <c r="U697" s="166"/>
      <c r="V697" s="422"/>
      <c r="W697" s="761"/>
      <c r="X697" s="761"/>
      <c r="Y697" s="763"/>
      <c r="Z697" s="166"/>
      <c r="AA697" s="166"/>
      <c r="AB697" s="584"/>
    </row>
    <row r="698" spans="1:28" ht="15.75" customHeight="1">
      <c r="A698" s="759"/>
      <c r="B698" s="751"/>
      <c r="C698" s="752"/>
      <c r="D698" s="751"/>
      <c r="E698" s="753"/>
      <c r="F698" s="750"/>
      <c r="G698" s="166">
        <v>2023</v>
      </c>
      <c r="H698" s="166"/>
      <c r="I698" s="166"/>
      <c r="J698" s="166"/>
      <c r="K698" s="166"/>
      <c r="L698" s="166"/>
      <c r="M698" s="166"/>
      <c r="N698" s="166"/>
      <c r="O698" s="166"/>
      <c r="P698" s="166"/>
      <c r="Q698" s="166"/>
      <c r="R698" s="166"/>
      <c r="S698" s="166"/>
      <c r="T698" s="166"/>
      <c r="U698" s="166"/>
      <c r="V698" s="422"/>
      <c r="W698" s="761"/>
      <c r="X698" s="761"/>
      <c r="Y698" s="763"/>
      <c r="Z698" s="166"/>
      <c r="AA698" s="166"/>
      <c r="AB698" s="584"/>
    </row>
    <row r="699" spans="1:28" ht="15.75" customHeight="1">
      <c r="A699" s="759"/>
      <c r="B699" s="751"/>
      <c r="C699" s="752"/>
      <c r="D699" s="751"/>
      <c r="E699" s="753"/>
      <c r="F699" s="750" t="s">
        <v>388</v>
      </c>
      <c r="G699" s="166">
        <v>2015</v>
      </c>
      <c r="H699" s="166"/>
      <c r="I699" s="166"/>
      <c r="J699" s="166"/>
      <c r="K699" s="166"/>
      <c r="L699" s="166"/>
      <c r="M699" s="166"/>
      <c r="N699" s="166"/>
      <c r="O699" s="166"/>
      <c r="P699" s="166"/>
      <c r="Q699" s="166"/>
      <c r="R699" s="166"/>
      <c r="S699" s="166"/>
      <c r="T699" s="166"/>
      <c r="U699" s="166"/>
      <c r="V699" s="422"/>
      <c r="W699" s="761"/>
      <c r="X699" s="761"/>
      <c r="Y699" s="763"/>
      <c r="Z699" s="166"/>
      <c r="AA699" s="166"/>
      <c r="AB699" s="584"/>
    </row>
    <row r="700" spans="1:28" ht="15.75" customHeight="1">
      <c r="A700" s="759"/>
      <c r="B700" s="751"/>
      <c r="C700" s="752"/>
      <c r="D700" s="751"/>
      <c r="E700" s="753"/>
      <c r="F700" s="750"/>
      <c r="G700" s="166">
        <v>2016</v>
      </c>
      <c r="H700" s="166"/>
      <c r="I700" s="166"/>
      <c r="J700" s="166"/>
      <c r="K700" s="166"/>
      <c r="L700" s="166"/>
      <c r="M700" s="166"/>
      <c r="N700" s="166"/>
      <c r="O700" s="166"/>
      <c r="P700" s="166"/>
      <c r="Q700" s="166"/>
      <c r="R700" s="166"/>
      <c r="S700" s="166"/>
      <c r="T700" s="166"/>
      <c r="U700" s="166"/>
      <c r="V700" s="422"/>
      <c r="W700" s="761"/>
      <c r="X700" s="761"/>
      <c r="Y700" s="763"/>
      <c r="Z700" s="166"/>
      <c r="AA700" s="166"/>
      <c r="AB700" s="584"/>
    </row>
    <row r="701" spans="1:28" ht="15.75" customHeight="1">
      <c r="A701" s="759"/>
      <c r="B701" s="751"/>
      <c r="C701" s="752"/>
      <c r="D701" s="751"/>
      <c r="E701" s="753"/>
      <c r="F701" s="750"/>
      <c r="G701" s="166">
        <v>2023</v>
      </c>
      <c r="H701" s="166"/>
      <c r="I701" s="166"/>
      <c r="J701" s="166"/>
      <c r="K701" s="166"/>
      <c r="L701" s="166"/>
      <c r="M701" s="166"/>
      <c r="N701" s="166"/>
      <c r="O701" s="166"/>
      <c r="P701" s="166"/>
      <c r="Q701" s="166"/>
      <c r="R701" s="166"/>
      <c r="S701" s="166"/>
      <c r="T701" s="166"/>
      <c r="U701" s="166"/>
      <c r="V701" s="422"/>
      <c r="W701" s="761"/>
      <c r="X701" s="761"/>
      <c r="Y701" s="763"/>
      <c r="Z701" s="166"/>
      <c r="AA701" s="166"/>
      <c r="AB701" s="584"/>
    </row>
    <row r="702" spans="1:28" ht="15.75" customHeight="1">
      <c r="A702" s="759"/>
      <c r="B702" s="767">
        <v>16</v>
      </c>
      <c r="C702" s="774" t="s">
        <v>677</v>
      </c>
      <c r="D702" s="767" t="s">
        <v>434</v>
      </c>
      <c r="E702" s="781" t="s">
        <v>385</v>
      </c>
      <c r="F702" s="782" t="s">
        <v>389</v>
      </c>
      <c r="G702" s="432">
        <v>2015</v>
      </c>
      <c r="H702" s="432"/>
      <c r="I702" s="432"/>
      <c r="J702" s="432"/>
      <c r="K702" s="432"/>
      <c r="L702" s="432"/>
      <c r="M702" s="432"/>
      <c r="N702" s="432"/>
      <c r="O702" s="432"/>
      <c r="P702" s="432"/>
      <c r="Q702" s="432"/>
      <c r="R702" s="432"/>
      <c r="S702" s="432"/>
      <c r="T702" s="432"/>
      <c r="U702" s="432"/>
      <c r="V702" s="423"/>
      <c r="W702" s="761" t="s">
        <v>384</v>
      </c>
      <c r="X702" s="761" t="s">
        <v>384</v>
      </c>
      <c r="Y702" s="763">
        <v>15</v>
      </c>
      <c r="Z702" s="432"/>
      <c r="AA702" s="432"/>
      <c r="AB702" s="587"/>
    </row>
    <row r="703" spans="1:28" ht="15.75" customHeight="1">
      <c r="A703" s="759"/>
      <c r="B703" s="767"/>
      <c r="C703" s="774"/>
      <c r="D703" s="767"/>
      <c r="E703" s="781"/>
      <c r="F703" s="782"/>
      <c r="G703" s="432">
        <v>2016</v>
      </c>
      <c r="H703" s="432"/>
      <c r="I703" s="432"/>
      <c r="J703" s="432"/>
      <c r="K703" s="432"/>
      <c r="L703" s="432"/>
      <c r="M703" s="432"/>
      <c r="N703" s="432"/>
      <c r="O703" s="432"/>
      <c r="P703" s="432"/>
      <c r="Q703" s="432"/>
      <c r="R703" s="432"/>
      <c r="S703" s="432"/>
      <c r="T703" s="432"/>
      <c r="U703" s="432"/>
      <c r="V703" s="423"/>
      <c r="W703" s="761"/>
      <c r="X703" s="761"/>
      <c r="Y703" s="763"/>
      <c r="Z703" s="432"/>
      <c r="AA703" s="432"/>
      <c r="AB703" s="587"/>
    </row>
    <row r="704" spans="1:28" ht="15.75" customHeight="1">
      <c r="A704" s="759"/>
      <c r="B704" s="767"/>
      <c r="C704" s="774"/>
      <c r="D704" s="767"/>
      <c r="E704" s="781"/>
      <c r="F704" s="782"/>
      <c r="G704" s="432">
        <v>2023</v>
      </c>
      <c r="H704" s="432"/>
      <c r="I704" s="432"/>
      <c r="J704" s="432"/>
      <c r="K704" s="432"/>
      <c r="L704" s="432"/>
      <c r="M704" s="432"/>
      <c r="N704" s="432"/>
      <c r="O704" s="432"/>
      <c r="P704" s="432"/>
      <c r="Q704" s="432"/>
      <c r="R704" s="432"/>
      <c r="S704" s="432"/>
      <c r="T704" s="432"/>
      <c r="U704" s="432"/>
      <c r="V704" s="423"/>
      <c r="W704" s="761"/>
      <c r="X704" s="761"/>
      <c r="Y704" s="763"/>
      <c r="Z704" s="432"/>
      <c r="AA704" s="432"/>
      <c r="AB704" s="587"/>
    </row>
    <row r="705" spans="1:28" ht="15.75" customHeight="1">
      <c r="A705" s="759"/>
      <c r="B705" s="767"/>
      <c r="C705" s="774"/>
      <c r="D705" s="767"/>
      <c r="E705" s="781"/>
      <c r="F705" s="782" t="s">
        <v>388</v>
      </c>
      <c r="G705" s="432">
        <v>2015</v>
      </c>
      <c r="H705" s="432"/>
      <c r="I705" s="432"/>
      <c r="J705" s="432"/>
      <c r="K705" s="432"/>
      <c r="L705" s="432"/>
      <c r="M705" s="432"/>
      <c r="N705" s="432"/>
      <c r="O705" s="432"/>
      <c r="P705" s="432"/>
      <c r="Q705" s="432"/>
      <c r="R705" s="432"/>
      <c r="S705" s="432"/>
      <c r="T705" s="432"/>
      <c r="U705" s="432"/>
      <c r="V705" s="423"/>
      <c r="W705" s="761"/>
      <c r="X705" s="761"/>
      <c r="Y705" s="763"/>
      <c r="Z705" s="432"/>
      <c r="AA705" s="432"/>
      <c r="AB705" s="587"/>
    </row>
    <row r="706" spans="1:28" ht="15.75" customHeight="1">
      <c r="A706" s="759"/>
      <c r="B706" s="767"/>
      <c r="C706" s="774"/>
      <c r="D706" s="767"/>
      <c r="E706" s="781"/>
      <c r="F706" s="782"/>
      <c r="G706" s="432">
        <v>2016</v>
      </c>
      <c r="H706" s="432"/>
      <c r="I706" s="432"/>
      <c r="J706" s="432"/>
      <c r="K706" s="432"/>
      <c r="L706" s="432"/>
      <c r="M706" s="432"/>
      <c r="N706" s="432"/>
      <c r="O706" s="432"/>
      <c r="P706" s="432"/>
      <c r="Q706" s="432"/>
      <c r="R706" s="432"/>
      <c r="S706" s="432"/>
      <c r="T706" s="432"/>
      <c r="U706" s="432"/>
      <c r="V706" s="423"/>
      <c r="W706" s="761"/>
      <c r="X706" s="761"/>
      <c r="Y706" s="763"/>
      <c r="Z706" s="432"/>
      <c r="AA706" s="432"/>
      <c r="AB706" s="587"/>
    </row>
    <row r="707" spans="1:28" ht="15.75" customHeight="1">
      <c r="A707" s="759"/>
      <c r="B707" s="767"/>
      <c r="C707" s="774"/>
      <c r="D707" s="767"/>
      <c r="E707" s="781"/>
      <c r="F707" s="782"/>
      <c r="G707" s="432">
        <v>2023</v>
      </c>
      <c r="H707" s="432"/>
      <c r="I707" s="432"/>
      <c r="J707" s="432"/>
      <c r="K707" s="432"/>
      <c r="L707" s="432"/>
      <c r="M707" s="432"/>
      <c r="N707" s="432"/>
      <c r="O707" s="432"/>
      <c r="P707" s="432"/>
      <c r="Q707" s="432"/>
      <c r="R707" s="432"/>
      <c r="S707" s="432"/>
      <c r="T707" s="432"/>
      <c r="U707" s="432"/>
      <c r="V707" s="423"/>
      <c r="W707" s="761"/>
      <c r="X707" s="761"/>
      <c r="Y707" s="763"/>
      <c r="Z707" s="432"/>
      <c r="AA707" s="432"/>
      <c r="AB707" s="587"/>
    </row>
    <row r="708" spans="1:28" ht="15.75" customHeight="1">
      <c r="A708" s="759"/>
      <c r="B708" s="751">
        <v>17</v>
      </c>
      <c r="C708" s="752" t="s">
        <v>561</v>
      </c>
      <c r="D708" s="751" t="s">
        <v>390</v>
      </c>
      <c r="E708" s="753" t="s">
        <v>385</v>
      </c>
      <c r="F708" s="750" t="s">
        <v>389</v>
      </c>
      <c r="G708" s="166">
        <v>2015</v>
      </c>
      <c r="H708" s="166"/>
      <c r="I708" s="166"/>
      <c r="J708" s="166"/>
      <c r="K708" s="166"/>
      <c r="L708" s="166"/>
      <c r="M708" s="166"/>
      <c r="N708" s="166"/>
      <c r="O708" s="166"/>
      <c r="P708" s="166"/>
      <c r="Q708" s="166"/>
      <c r="R708" s="166"/>
      <c r="S708" s="166"/>
      <c r="T708" s="166"/>
      <c r="U708" s="166"/>
      <c r="V708" s="422"/>
      <c r="W708" s="748" t="s">
        <v>384</v>
      </c>
      <c r="X708" s="748" t="s">
        <v>384</v>
      </c>
      <c r="Y708" s="763">
        <v>26</v>
      </c>
      <c r="Z708" s="166"/>
      <c r="AA708" s="166"/>
      <c r="AB708" s="584"/>
    </row>
    <row r="709" spans="1:28" ht="15.75" customHeight="1">
      <c r="A709" s="759"/>
      <c r="B709" s="751"/>
      <c r="C709" s="752"/>
      <c r="D709" s="751"/>
      <c r="E709" s="753"/>
      <c r="F709" s="750"/>
      <c r="G709" s="166">
        <v>2016</v>
      </c>
      <c r="H709" s="166"/>
      <c r="I709" s="166"/>
      <c r="J709" s="166"/>
      <c r="K709" s="166"/>
      <c r="L709" s="166"/>
      <c r="M709" s="574">
        <v>1</v>
      </c>
      <c r="N709" s="574"/>
      <c r="O709" s="574"/>
      <c r="P709" s="574">
        <v>0</v>
      </c>
      <c r="Q709" s="574"/>
      <c r="R709" s="574"/>
      <c r="S709" s="574"/>
      <c r="T709" s="574"/>
      <c r="U709" s="574"/>
      <c r="V709" s="579">
        <v>1</v>
      </c>
      <c r="W709" s="748"/>
      <c r="X709" s="748"/>
      <c r="Y709" s="763"/>
      <c r="Z709" s="166"/>
      <c r="AA709" s="166"/>
      <c r="AB709" s="582">
        <f>V709/Y708*100</f>
        <v>3.8461538461538463</v>
      </c>
    </row>
    <row r="710" spans="1:28" ht="15.75" customHeight="1">
      <c r="A710" s="759"/>
      <c r="B710" s="751"/>
      <c r="C710" s="752"/>
      <c r="D710" s="751"/>
      <c r="E710" s="753"/>
      <c r="F710" s="750"/>
      <c r="G710" s="432">
        <v>2023</v>
      </c>
      <c r="H710" s="166"/>
      <c r="I710" s="166"/>
      <c r="J710" s="166"/>
      <c r="K710" s="166"/>
      <c r="L710" s="166"/>
      <c r="M710" s="166"/>
      <c r="N710" s="166"/>
      <c r="O710" s="166"/>
      <c r="P710" s="166"/>
      <c r="Q710" s="166"/>
      <c r="R710" s="166"/>
      <c r="S710" s="166"/>
      <c r="T710" s="166"/>
      <c r="U710" s="166"/>
      <c r="V710" s="422"/>
      <c r="W710" s="748"/>
      <c r="X710" s="748"/>
      <c r="Y710" s="763"/>
      <c r="Z710" s="166"/>
      <c r="AA710" s="166"/>
      <c r="AB710" s="584"/>
    </row>
    <row r="711" spans="1:28" ht="15.75" customHeight="1">
      <c r="A711" s="759"/>
      <c r="B711" s="751"/>
      <c r="C711" s="752"/>
      <c r="D711" s="751"/>
      <c r="E711" s="753"/>
      <c r="F711" s="750" t="s">
        <v>388</v>
      </c>
      <c r="G711" s="166">
        <v>2015</v>
      </c>
      <c r="H711" s="166"/>
      <c r="I711" s="166"/>
      <c r="J711" s="166"/>
      <c r="K711" s="166"/>
      <c r="L711" s="166"/>
      <c r="M711" s="166"/>
      <c r="N711" s="166"/>
      <c r="O711" s="166"/>
      <c r="P711" s="166"/>
      <c r="Q711" s="166"/>
      <c r="R711" s="166"/>
      <c r="S711" s="166"/>
      <c r="T711" s="166"/>
      <c r="U711" s="166"/>
      <c r="V711" s="422"/>
      <c r="W711" s="748"/>
      <c r="X711" s="748"/>
      <c r="Y711" s="763"/>
      <c r="Z711" s="166"/>
      <c r="AA711" s="166"/>
      <c r="AB711" s="584"/>
    </row>
    <row r="712" spans="1:28" ht="15.75" customHeight="1">
      <c r="A712" s="759"/>
      <c r="B712" s="751"/>
      <c r="C712" s="752"/>
      <c r="D712" s="751"/>
      <c r="E712" s="753"/>
      <c r="F712" s="750"/>
      <c r="G712" s="166">
        <v>2016</v>
      </c>
      <c r="H712" s="166"/>
      <c r="I712" s="166"/>
      <c r="J712" s="166"/>
      <c r="K712" s="166"/>
      <c r="L712" s="166"/>
      <c r="M712" s="436">
        <v>0</v>
      </c>
      <c r="N712" s="436"/>
      <c r="O712" s="436"/>
      <c r="P712" s="436">
        <v>0</v>
      </c>
      <c r="Q712" s="436"/>
      <c r="R712" s="436"/>
      <c r="S712" s="436"/>
      <c r="T712" s="436"/>
      <c r="U712" s="436"/>
      <c r="V712" s="632">
        <v>0</v>
      </c>
      <c r="W712" s="748"/>
      <c r="X712" s="748"/>
      <c r="Y712" s="763"/>
      <c r="Z712" s="166"/>
      <c r="AA712" s="166"/>
      <c r="AB712" s="588">
        <f>V712/Y708*100</f>
        <v>0</v>
      </c>
    </row>
    <row r="713" spans="1:28" ht="15.75" customHeight="1">
      <c r="A713" s="759"/>
      <c r="B713" s="751"/>
      <c r="C713" s="752"/>
      <c r="D713" s="751"/>
      <c r="E713" s="753"/>
      <c r="F713" s="750"/>
      <c r="G713" s="166">
        <v>2023</v>
      </c>
      <c r="H713" s="166"/>
      <c r="I713" s="166"/>
      <c r="J713" s="166"/>
      <c r="K713" s="166"/>
      <c r="L713" s="166"/>
      <c r="M713" s="436"/>
      <c r="N713" s="436"/>
      <c r="O713" s="436"/>
      <c r="P713" s="436"/>
      <c r="Q713" s="436"/>
      <c r="R713" s="436"/>
      <c r="S713" s="436"/>
      <c r="T713" s="436"/>
      <c r="U713" s="436"/>
      <c r="V713" s="632"/>
      <c r="W713" s="748"/>
      <c r="X713" s="748"/>
      <c r="Y713" s="763"/>
      <c r="Z713" s="166"/>
      <c r="AA713" s="166"/>
      <c r="AB713" s="584"/>
    </row>
    <row r="714" spans="1:28" ht="15.75" customHeight="1">
      <c r="A714" s="759"/>
      <c r="B714" s="751">
        <v>18</v>
      </c>
      <c r="C714" s="752" t="s">
        <v>562</v>
      </c>
      <c r="D714" s="751" t="s">
        <v>390</v>
      </c>
      <c r="E714" s="753" t="s">
        <v>385</v>
      </c>
      <c r="F714" s="750" t="s">
        <v>389</v>
      </c>
      <c r="G714" s="166">
        <v>2015</v>
      </c>
      <c r="H714" s="166"/>
      <c r="I714" s="166"/>
      <c r="J714" s="166"/>
      <c r="K714" s="166"/>
      <c r="L714" s="166"/>
      <c r="M714" s="166"/>
      <c r="N714" s="166"/>
      <c r="O714" s="166"/>
      <c r="P714" s="166"/>
      <c r="Q714" s="166"/>
      <c r="R714" s="166"/>
      <c r="S714" s="166"/>
      <c r="T714" s="166"/>
      <c r="U714" s="166"/>
      <c r="V714" s="422"/>
      <c r="W714" s="761" t="s">
        <v>384</v>
      </c>
      <c r="X714" s="761" t="s">
        <v>384</v>
      </c>
      <c r="Y714" s="763">
        <v>110</v>
      </c>
      <c r="Z714" s="166"/>
      <c r="AA714" s="166"/>
      <c r="AB714" s="584"/>
    </row>
    <row r="715" spans="1:28" ht="15.75" customHeight="1">
      <c r="A715" s="759"/>
      <c r="B715" s="751"/>
      <c r="C715" s="752"/>
      <c r="D715" s="751"/>
      <c r="E715" s="753"/>
      <c r="F715" s="750"/>
      <c r="G715" s="166">
        <v>2016</v>
      </c>
      <c r="H715" s="166"/>
      <c r="I715" s="166"/>
      <c r="J715" s="166"/>
      <c r="K715" s="166"/>
      <c r="L715" s="166"/>
      <c r="M715" s="574">
        <v>36</v>
      </c>
      <c r="N715" s="574"/>
      <c r="O715" s="574"/>
      <c r="P715" s="574">
        <v>0</v>
      </c>
      <c r="Q715" s="574"/>
      <c r="R715" s="574"/>
      <c r="S715" s="574"/>
      <c r="T715" s="574"/>
      <c r="U715" s="574"/>
      <c r="V715" s="579">
        <v>36</v>
      </c>
      <c r="W715" s="761"/>
      <c r="X715" s="761"/>
      <c r="Y715" s="763"/>
      <c r="Z715" s="166"/>
      <c r="AA715" s="166"/>
      <c r="AB715" s="582">
        <f>V715/Y714*100</f>
        <v>32.72727272727273</v>
      </c>
    </row>
    <row r="716" spans="1:28" ht="15.75" customHeight="1">
      <c r="A716" s="759"/>
      <c r="B716" s="751"/>
      <c r="C716" s="752"/>
      <c r="D716" s="751"/>
      <c r="E716" s="753"/>
      <c r="F716" s="750"/>
      <c r="G716" s="166">
        <v>2023</v>
      </c>
      <c r="H716" s="166"/>
      <c r="I716" s="166"/>
      <c r="J716" s="166"/>
      <c r="K716" s="166"/>
      <c r="L716" s="166"/>
      <c r="M716" s="166"/>
      <c r="N716" s="166"/>
      <c r="O716" s="166"/>
      <c r="P716" s="166"/>
      <c r="Q716" s="166"/>
      <c r="R716" s="166"/>
      <c r="S716" s="166"/>
      <c r="T716" s="166"/>
      <c r="U716" s="166"/>
      <c r="V716" s="422"/>
      <c r="W716" s="761"/>
      <c r="X716" s="761"/>
      <c r="Y716" s="763"/>
      <c r="Z716" s="166"/>
      <c r="AA716" s="166"/>
      <c r="AB716" s="584"/>
    </row>
    <row r="717" spans="1:28" ht="15.75" customHeight="1">
      <c r="A717" s="759"/>
      <c r="B717" s="751"/>
      <c r="C717" s="752"/>
      <c r="D717" s="751"/>
      <c r="E717" s="753"/>
      <c r="F717" s="750" t="s">
        <v>388</v>
      </c>
      <c r="G717" s="166">
        <v>2015</v>
      </c>
      <c r="H717" s="166"/>
      <c r="I717" s="166"/>
      <c r="J717" s="166"/>
      <c r="K717" s="166"/>
      <c r="L717" s="166"/>
      <c r="M717" s="166"/>
      <c r="N717" s="166"/>
      <c r="O717" s="166"/>
      <c r="P717" s="166"/>
      <c r="Q717" s="166"/>
      <c r="R717" s="166"/>
      <c r="S717" s="166"/>
      <c r="T717" s="166"/>
      <c r="U717" s="166"/>
      <c r="V717" s="422"/>
      <c r="W717" s="761"/>
      <c r="X717" s="761"/>
      <c r="Y717" s="763"/>
      <c r="Z717" s="166"/>
      <c r="AA717" s="166"/>
      <c r="AB717" s="584"/>
    </row>
    <row r="718" spans="1:28" ht="15.75" customHeight="1">
      <c r="A718" s="759"/>
      <c r="B718" s="751"/>
      <c r="C718" s="752"/>
      <c r="D718" s="751"/>
      <c r="E718" s="753"/>
      <c r="F718" s="750"/>
      <c r="G718" s="166">
        <v>2016</v>
      </c>
      <c r="H718" s="166"/>
      <c r="I718" s="166"/>
      <c r="J718" s="166"/>
      <c r="K718" s="166"/>
      <c r="L718" s="166"/>
      <c r="M718" s="436">
        <v>0</v>
      </c>
      <c r="N718" s="436"/>
      <c r="O718" s="436"/>
      <c r="P718" s="436">
        <v>0</v>
      </c>
      <c r="Q718" s="436"/>
      <c r="R718" s="436"/>
      <c r="S718" s="436"/>
      <c r="T718" s="436"/>
      <c r="U718" s="436"/>
      <c r="V718" s="632">
        <v>0</v>
      </c>
      <c r="W718" s="761"/>
      <c r="X718" s="761"/>
      <c r="Y718" s="763"/>
      <c r="Z718" s="166"/>
      <c r="AA718" s="166"/>
      <c r="AB718" s="588">
        <f>V718/Y714*100</f>
        <v>0</v>
      </c>
    </row>
    <row r="719" spans="1:28" ht="15.75" customHeight="1">
      <c r="A719" s="759"/>
      <c r="B719" s="751"/>
      <c r="C719" s="752"/>
      <c r="D719" s="751"/>
      <c r="E719" s="753"/>
      <c r="F719" s="750"/>
      <c r="G719" s="166">
        <v>2023</v>
      </c>
      <c r="H719" s="166"/>
      <c r="I719" s="166"/>
      <c r="J719" s="166"/>
      <c r="K719" s="166"/>
      <c r="L719" s="166"/>
      <c r="M719" s="166"/>
      <c r="N719" s="166"/>
      <c r="O719" s="166"/>
      <c r="P719" s="166"/>
      <c r="Q719" s="166"/>
      <c r="R719" s="166"/>
      <c r="S719" s="166"/>
      <c r="T719" s="166"/>
      <c r="U719" s="166"/>
      <c r="V719" s="422"/>
      <c r="W719" s="761"/>
      <c r="X719" s="761"/>
      <c r="Y719" s="763"/>
      <c r="Z719" s="166"/>
      <c r="AA719" s="166"/>
      <c r="AB719" s="584"/>
    </row>
    <row r="720" spans="1:28" ht="15.75" customHeight="1">
      <c r="A720" s="759"/>
      <c r="B720" s="751">
        <v>19</v>
      </c>
      <c r="C720" s="752" t="s">
        <v>563</v>
      </c>
      <c r="D720" s="751" t="s">
        <v>390</v>
      </c>
      <c r="E720" s="753" t="s">
        <v>385</v>
      </c>
      <c r="F720" s="750" t="s">
        <v>389</v>
      </c>
      <c r="G720" s="166">
        <v>2015</v>
      </c>
      <c r="H720" s="166"/>
      <c r="I720" s="166"/>
      <c r="J720" s="166"/>
      <c r="K720" s="166"/>
      <c r="L720" s="166"/>
      <c r="M720" s="166"/>
      <c r="N720" s="166"/>
      <c r="O720" s="166"/>
      <c r="P720" s="166"/>
      <c r="Q720" s="166"/>
      <c r="R720" s="166"/>
      <c r="S720" s="166"/>
      <c r="T720" s="166"/>
      <c r="U720" s="166"/>
      <c r="V720" s="422"/>
      <c r="W720" s="748" t="s">
        <v>384</v>
      </c>
      <c r="X720" s="748" t="s">
        <v>384</v>
      </c>
      <c r="Y720" s="763">
        <v>3</v>
      </c>
      <c r="Z720" s="166"/>
      <c r="AA720" s="166"/>
      <c r="AB720" s="584"/>
    </row>
    <row r="721" spans="1:28" ht="15.75" customHeight="1">
      <c r="A721" s="759"/>
      <c r="B721" s="751"/>
      <c r="C721" s="752"/>
      <c r="D721" s="751"/>
      <c r="E721" s="753"/>
      <c r="F721" s="750"/>
      <c r="G721" s="166">
        <v>2016</v>
      </c>
      <c r="H721" s="166"/>
      <c r="I721" s="166"/>
      <c r="J721" s="166"/>
      <c r="K721" s="166"/>
      <c r="L721" s="166"/>
      <c r="M721" s="166"/>
      <c r="N721" s="166"/>
      <c r="O721" s="166"/>
      <c r="P721" s="166"/>
      <c r="Q721" s="166"/>
      <c r="R721" s="166"/>
      <c r="S721" s="166"/>
      <c r="T721" s="166"/>
      <c r="U721" s="166"/>
      <c r="V721" s="422"/>
      <c r="W721" s="748"/>
      <c r="X721" s="748"/>
      <c r="Y721" s="763"/>
      <c r="Z721" s="166"/>
      <c r="AA721" s="166"/>
      <c r="AB721" s="584"/>
    </row>
    <row r="722" spans="1:28" ht="15.75" customHeight="1">
      <c r="A722" s="759"/>
      <c r="B722" s="751"/>
      <c r="C722" s="752"/>
      <c r="D722" s="751"/>
      <c r="E722" s="753"/>
      <c r="F722" s="750"/>
      <c r="G722" s="432">
        <v>2023</v>
      </c>
      <c r="H722" s="166"/>
      <c r="I722" s="166"/>
      <c r="J722" s="166"/>
      <c r="K722" s="166"/>
      <c r="L722" s="166"/>
      <c r="M722" s="166"/>
      <c r="N722" s="166"/>
      <c r="O722" s="166"/>
      <c r="P722" s="166"/>
      <c r="Q722" s="166"/>
      <c r="R722" s="166"/>
      <c r="S722" s="166"/>
      <c r="T722" s="166"/>
      <c r="U722" s="166"/>
      <c r="V722" s="422"/>
      <c r="W722" s="748"/>
      <c r="X722" s="748"/>
      <c r="Y722" s="763"/>
      <c r="Z722" s="166"/>
      <c r="AA722" s="166"/>
      <c r="AB722" s="584"/>
    </row>
    <row r="723" spans="1:28" ht="15.75" customHeight="1">
      <c r="A723" s="759"/>
      <c r="B723" s="751"/>
      <c r="C723" s="752"/>
      <c r="D723" s="751"/>
      <c r="E723" s="753"/>
      <c r="F723" s="750" t="s">
        <v>388</v>
      </c>
      <c r="G723" s="166">
        <v>2015</v>
      </c>
      <c r="H723" s="166"/>
      <c r="I723" s="166"/>
      <c r="J723" s="166"/>
      <c r="K723" s="166"/>
      <c r="L723" s="166"/>
      <c r="M723" s="166"/>
      <c r="N723" s="166"/>
      <c r="O723" s="166"/>
      <c r="P723" s="166"/>
      <c r="Q723" s="166"/>
      <c r="R723" s="166"/>
      <c r="S723" s="166"/>
      <c r="T723" s="166"/>
      <c r="U723" s="166"/>
      <c r="V723" s="422"/>
      <c r="W723" s="748"/>
      <c r="X723" s="748"/>
      <c r="Y723" s="763"/>
      <c r="Z723" s="166"/>
      <c r="AA723" s="166"/>
      <c r="AB723" s="584"/>
    </row>
    <row r="724" spans="1:28" ht="15.75" customHeight="1">
      <c r="A724" s="759"/>
      <c r="B724" s="751"/>
      <c r="C724" s="752"/>
      <c r="D724" s="751"/>
      <c r="E724" s="753"/>
      <c r="F724" s="750"/>
      <c r="G724" s="166">
        <v>2016</v>
      </c>
      <c r="H724" s="166"/>
      <c r="I724" s="166"/>
      <c r="J724" s="166"/>
      <c r="K724" s="166"/>
      <c r="L724" s="166"/>
      <c r="M724" s="166"/>
      <c r="N724" s="166"/>
      <c r="O724" s="166"/>
      <c r="P724" s="166"/>
      <c r="Q724" s="166"/>
      <c r="R724" s="166"/>
      <c r="S724" s="166"/>
      <c r="T724" s="166"/>
      <c r="U724" s="166"/>
      <c r="V724" s="422"/>
      <c r="W724" s="748"/>
      <c r="X724" s="748"/>
      <c r="Y724" s="763"/>
      <c r="Z724" s="166"/>
      <c r="AA724" s="166"/>
      <c r="AB724" s="584"/>
    </row>
    <row r="725" spans="1:28" ht="15.75" customHeight="1">
      <c r="A725" s="759"/>
      <c r="B725" s="751"/>
      <c r="C725" s="752"/>
      <c r="D725" s="751"/>
      <c r="E725" s="753"/>
      <c r="F725" s="750"/>
      <c r="G725" s="166">
        <v>2023</v>
      </c>
      <c r="H725" s="166"/>
      <c r="I725" s="166"/>
      <c r="J725" s="166"/>
      <c r="K725" s="166"/>
      <c r="L725" s="166"/>
      <c r="M725" s="166"/>
      <c r="N725" s="166"/>
      <c r="O725" s="166"/>
      <c r="P725" s="166"/>
      <c r="Q725" s="166"/>
      <c r="R725" s="166"/>
      <c r="S725" s="166"/>
      <c r="T725" s="166"/>
      <c r="U725" s="166"/>
      <c r="V725" s="422"/>
      <c r="W725" s="748"/>
      <c r="X725" s="748"/>
      <c r="Y725" s="763"/>
      <c r="Z725" s="166"/>
      <c r="AA725" s="166"/>
      <c r="AB725" s="584"/>
    </row>
    <row r="726" spans="1:28" ht="15.75" customHeight="1">
      <c r="A726" s="759"/>
      <c r="B726" s="751">
        <v>20</v>
      </c>
      <c r="C726" s="752" t="s">
        <v>564</v>
      </c>
      <c r="D726" s="751" t="s">
        <v>434</v>
      </c>
      <c r="E726" s="753" t="s">
        <v>385</v>
      </c>
      <c r="F726" s="750" t="s">
        <v>389</v>
      </c>
      <c r="G726" s="166">
        <v>2015</v>
      </c>
      <c r="H726" s="166"/>
      <c r="I726" s="166"/>
      <c r="J726" s="166"/>
      <c r="K726" s="166"/>
      <c r="L726" s="166"/>
      <c r="M726" s="166"/>
      <c r="N726" s="166"/>
      <c r="O726" s="166"/>
      <c r="P726" s="166"/>
      <c r="Q726" s="166"/>
      <c r="R726" s="166"/>
      <c r="S726" s="166"/>
      <c r="T726" s="166"/>
      <c r="U726" s="166"/>
      <c r="V726" s="422"/>
      <c r="W726" s="748" t="s">
        <v>384</v>
      </c>
      <c r="X726" s="748" t="s">
        <v>384</v>
      </c>
      <c r="Y726" s="763" t="s">
        <v>517</v>
      </c>
      <c r="Z726" s="166"/>
      <c r="AA726" s="166"/>
      <c r="AB726" s="584"/>
    </row>
    <row r="727" spans="1:28" ht="15.75" customHeight="1">
      <c r="A727" s="759"/>
      <c r="B727" s="751"/>
      <c r="C727" s="752"/>
      <c r="D727" s="751"/>
      <c r="E727" s="753"/>
      <c r="F727" s="750"/>
      <c r="G727" s="166">
        <v>2016</v>
      </c>
      <c r="H727" s="166"/>
      <c r="I727" s="166"/>
      <c r="J727" s="166"/>
      <c r="K727" s="166"/>
      <c r="L727" s="166"/>
      <c r="M727" s="166"/>
      <c r="N727" s="166"/>
      <c r="O727" s="166"/>
      <c r="P727" s="166"/>
      <c r="Q727" s="166"/>
      <c r="R727" s="166"/>
      <c r="S727" s="166"/>
      <c r="T727" s="166"/>
      <c r="U727" s="166"/>
      <c r="V727" s="422"/>
      <c r="W727" s="748"/>
      <c r="X727" s="748"/>
      <c r="Y727" s="763"/>
      <c r="Z727" s="166"/>
      <c r="AA727" s="166"/>
      <c r="AB727" s="584"/>
    </row>
    <row r="728" spans="1:28" ht="15.75" customHeight="1">
      <c r="A728" s="759"/>
      <c r="B728" s="751"/>
      <c r="C728" s="752"/>
      <c r="D728" s="751"/>
      <c r="E728" s="753"/>
      <c r="F728" s="750"/>
      <c r="G728" s="432">
        <v>2023</v>
      </c>
      <c r="H728" s="166"/>
      <c r="I728" s="166"/>
      <c r="J728" s="166"/>
      <c r="K728" s="166"/>
      <c r="L728" s="166"/>
      <c r="M728" s="166"/>
      <c r="N728" s="166"/>
      <c r="O728" s="166"/>
      <c r="P728" s="166"/>
      <c r="Q728" s="166"/>
      <c r="R728" s="166"/>
      <c r="S728" s="166"/>
      <c r="T728" s="166"/>
      <c r="U728" s="166"/>
      <c r="V728" s="422"/>
      <c r="W728" s="748"/>
      <c r="X728" s="748"/>
      <c r="Y728" s="763"/>
      <c r="Z728" s="166"/>
      <c r="AA728" s="166"/>
      <c r="AB728" s="584"/>
    </row>
    <row r="729" spans="1:28" ht="15.75" customHeight="1">
      <c r="A729" s="759"/>
      <c r="B729" s="751"/>
      <c r="C729" s="752"/>
      <c r="D729" s="751"/>
      <c r="E729" s="753"/>
      <c r="F729" s="750" t="s">
        <v>388</v>
      </c>
      <c r="G729" s="166">
        <v>2015</v>
      </c>
      <c r="H729" s="166"/>
      <c r="I729" s="166"/>
      <c r="J729" s="166"/>
      <c r="K729" s="166"/>
      <c r="L729" s="166"/>
      <c r="M729" s="166"/>
      <c r="N729" s="166"/>
      <c r="O729" s="166"/>
      <c r="P729" s="166"/>
      <c r="Q729" s="166"/>
      <c r="R729" s="166"/>
      <c r="S729" s="166"/>
      <c r="T729" s="166"/>
      <c r="U729" s="166"/>
      <c r="V729" s="422"/>
      <c r="W729" s="748"/>
      <c r="X729" s="748"/>
      <c r="Y729" s="763"/>
      <c r="Z729" s="166"/>
      <c r="AA729" s="166"/>
      <c r="AB729" s="584"/>
    </row>
    <row r="730" spans="1:28" ht="15.75" customHeight="1">
      <c r="A730" s="759"/>
      <c r="B730" s="751"/>
      <c r="C730" s="752"/>
      <c r="D730" s="751"/>
      <c r="E730" s="753"/>
      <c r="F730" s="750"/>
      <c r="G730" s="166">
        <v>2016</v>
      </c>
      <c r="H730" s="166"/>
      <c r="I730" s="166"/>
      <c r="J730" s="166"/>
      <c r="K730" s="166"/>
      <c r="L730" s="166"/>
      <c r="M730" s="166"/>
      <c r="N730" s="166"/>
      <c r="O730" s="166"/>
      <c r="P730" s="166"/>
      <c r="Q730" s="166"/>
      <c r="R730" s="166"/>
      <c r="S730" s="166"/>
      <c r="T730" s="166"/>
      <c r="U730" s="166"/>
      <c r="V730" s="422"/>
      <c r="W730" s="748"/>
      <c r="X730" s="748"/>
      <c r="Y730" s="763"/>
      <c r="Z730" s="166"/>
      <c r="AA730" s="166"/>
      <c r="AB730" s="584"/>
    </row>
    <row r="731" spans="1:28" ht="15.75" customHeight="1">
      <c r="A731" s="759"/>
      <c r="B731" s="751"/>
      <c r="C731" s="752"/>
      <c r="D731" s="751"/>
      <c r="E731" s="753"/>
      <c r="F731" s="750"/>
      <c r="G731" s="166">
        <v>2023</v>
      </c>
      <c r="H731" s="166"/>
      <c r="I731" s="166"/>
      <c r="J731" s="166"/>
      <c r="K731" s="166"/>
      <c r="L731" s="166"/>
      <c r="M731" s="166"/>
      <c r="N731" s="166"/>
      <c r="O731" s="166"/>
      <c r="P731" s="166"/>
      <c r="Q731" s="166"/>
      <c r="R731" s="166"/>
      <c r="S731" s="166"/>
      <c r="T731" s="166"/>
      <c r="U731" s="166"/>
      <c r="V731" s="422"/>
      <c r="W731" s="748"/>
      <c r="X731" s="748"/>
      <c r="Y731" s="763"/>
      <c r="Z731" s="166"/>
      <c r="AA731" s="166"/>
      <c r="AB731" s="584"/>
    </row>
    <row r="732" spans="1:28" ht="15.75" customHeight="1">
      <c r="A732" s="759"/>
      <c r="B732" s="767">
        <v>21</v>
      </c>
      <c r="C732" s="774" t="s">
        <v>678</v>
      </c>
      <c r="D732" s="767" t="s">
        <v>390</v>
      </c>
      <c r="E732" s="781" t="s">
        <v>385</v>
      </c>
      <c r="F732" s="782" t="s">
        <v>389</v>
      </c>
      <c r="G732" s="432">
        <v>2015</v>
      </c>
      <c r="H732" s="432"/>
      <c r="I732" s="432"/>
      <c r="J732" s="432"/>
      <c r="K732" s="432"/>
      <c r="L732" s="432"/>
      <c r="M732" s="432"/>
      <c r="N732" s="432"/>
      <c r="O732" s="432"/>
      <c r="P732" s="432"/>
      <c r="Q732" s="432"/>
      <c r="R732" s="432"/>
      <c r="S732" s="432"/>
      <c r="T732" s="432"/>
      <c r="U732" s="432"/>
      <c r="V732" s="423"/>
      <c r="W732" s="761" t="s">
        <v>384</v>
      </c>
      <c r="X732" s="761" t="s">
        <v>384</v>
      </c>
      <c r="Y732" s="763">
        <v>26</v>
      </c>
      <c r="Z732" s="432"/>
      <c r="AA732" s="432"/>
      <c r="AB732" s="587"/>
    </row>
    <row r="733" spans="1:28" ht="15.75" customHeight="1">
      <c r="A733" s="759"/>
      <c r="B733" s="767"/>
      <c r="C733" s="774"/>
      <c r="D733" s="767"/>
      <c r="E733" s="781"/>
      <c r="F733" s="782"/>
      <c r="G733" s="432">
        <v>2016</v>
      </c>
      <c r="H733" s="432"/>
      <c r="I733" s="432"/>
      <c r="J733" s="432"/>
      <c r="K733" s="432"/>
      <c r="L733" s="432"/>
      <c r="M733" s="432"/>
      <c r="N733" s="432"/>
      <c r="O733" s="432"/>
      <c r="P733" s="432"/>
      <c r="Q733" s="432"/>
      <c r="R733" s="432"/>
      <c r="S733" s="432"/>
      <c r="T733" s="432"/>
      <c r="U733" s="432"/>
      <c r="V733" s="423"/>
      <c r="W733" s="761"/>
      <c r="X733" s="761"/>
      <c r="Y733" s="763"/>
      <c r="Z733" s="432"/>
      <c r="AA733" s="432"/>
      <c r="AB733" s="587"/>
    </row>
    <row r="734" spans="1:28" ht="15.75" customHeight="1">
      <c r="A734" s="759"/>
      <c r="B734" s="767"/>
      <c r="C734" s="774"/>
      <c r="D734" s="767"/>
      <c r="E734" s="781"/>
      <c r="F734" s="782"/>
      <c r="G734" s="432">
        <v>2023</v>
      </c>
      <c r="H734" s="432"/>
      <c r="I734" s="432"/>
      <c r="J734" s="432"/>
      <c r="K734" s="432"/>
      <c r="L734" s="432"/>
      <c r="M734" s="432"/>
      <c r="N734" s="432"/>
      <c r="O734" s="432"/>
      <c r="P734" s="432"/>
      <c r="Q734" s="432"/>
      <c r="R734" s="432"/>
      <c r="S734" s="432"/>
      <c r="T734" s="432"/>
      <c r="U734" s="432"/>
      <c r="V734" s="423"/>
      <c r="W734" s="761"/>
      <c r="X734" s="761"/>
      <c r="Y734" s="763"/>
      <c r="Z734" s="432"/>
      <c r="AA734" s="432"/>
      <c r="AB734" s="587"/>
    </row>
    <row r="735" spans="1:28" ht="15.75" customHeight="1">
      <c r="A735" s="759"/>
      <c r="B735" s="767"/>
      <c r="C735" s="774"/>
      <c r="D735" s="767"/>
      <c r="E735" s="781"/>
      <c r="F735" s="782" t="s">
        <v>388</v>
      </c>
      <c r="G735" s="432">
        <v>2015</v>
      </c>
      <c r="H735" s="432"/>
      <c r="I735" s="432"/>
      <c r="J735" s="432"/>
      <c r="K735" s="432"/>
      <c r="L735" s="432"/>
      <c r="M735" s="432"/>
      <c r="N735" s="432"/>
      <c r="O735" s="432"/>
      <c r="P735" s="432"/>
      <c r="Q735" s="432"/>
      <c r="R735" s="432"/>
      <c r="S735" s="432"/>
      <c r="T735" s="432"/>
      <c r="U735" s="432"/>
      <c r="V735" s="423"/>
      <c r="W735" s="761"/>
      <c r="X735" s="761"/>
      <c r="Y735" s="763"/>
      <c r="Z735" s="432"/>
      <c r="AA735" s="432"/>
      <c r="AB735" s="587"/>
    </row>
    <row r="736" spans="1:28" ht="15.75" customHeight="1">
      <c r="A736" s="759"/>
      <c r="B736" s="767"/>
      <c r="C736" s="774"/>
      <c r="D736" s="767"/>
      <c r="E736" s="781"/>
      <c r="F736" s="782"/>
      <c r="G736" s="432">
        <v>2016</v>
      </c>
      <c r="H736" s="432"/>
      <c r="I736" s="432"/>
      <c r="J736" s="432"/>
      <c r="K736" s="432"/>
      <c r="L736" s="432"/>
      <c r="M736" s="432"/>
      <c r="N736" s="432"/>
      <c r="O736" s="432"/>
      <c r="P736" s="432"/>
      <c r="Q736" s="432"/>
      <c r="R736" s="432"/>
      <c r="S736" s="432"/>
      <c r="T736" s="432"/>
      <c r="U736" s="432"/>
      <c r="V736" s="423"/>
      <c r="W736" s="761"/>
      <c r="X736" s="761"/>
      <c r="Y736" s="763"/>
      <c r="Z736" s="432"/>
      <c r="AA736" s="432"/>
      <c r="AB736" s="587"/>
    </row>
    <row r="737" spans="1:28" ht="15.75" customHeight="1">
      <c r="A737" s="759"/>
      <c r="B737" s="767"/>
      <c r="C737" s="774"/>
      <c r="D737" s="767"/>
      <c r="E737" s="781"/>
      <c r="F737" s="782"/>
      <c r="G737" s="432">
        <v>2023</v>
      </c>
      <c r="H737" s="432"/>
      <c r="I737" s="432"/>
      <c r="J737" s="432"/>
      <c r="K737" s="432"/>
      <c r="L737" s="432"/>
      <c r="M737" s="432"/>
      <c r="N737" s="432"/>
      <c r="O737" s="432"/>
      <c r="P737" s="432"/>
      <c r="Q737" s="432"/>
      <c r="R737" s="432"/>
      <c r="S737" s="432"/>
      <c r="T737" s="432"/>
      <c r="U737" s="432"/>
      <c r="V737" s="423"/>
      <c r="W737" s="761"/>
      <c r="X737" s="761"/>
      <c r="Y737" s="763"/>
      <c r="Z737" s="432"/>
      <c r="AA737" s="432"/>
      <c r="AB737" s="587"/>
    </row>
    <row r="738" spans="1:28" ht="15.75" customHeight="1">
      <c r="A738" s="759"/>
      <c r="B738" s="767">
        <v>22</v>
      </c>
      <c r="C738" s="774" t="s">
        <v>679</v>
      </c>
      <c r="D738" s="767" t="s">
        <v>390</v>
      </c>
      <c r="E738" s="781" t="s">
        <v>385</v>
      </c>
      <c r="F738" s="782" t="s">
        <v>389</v>
      </c>
      <c r="G738" s="432">
        <v>2015</v>
      </c>
      <c r="H738" s="432"/>
      <c r="I738" s="432"/>
      <c r="J738" s="432"/>
      <c r="K738" s="432"/>
      <c r="L738" s="432"/>
      <c r="M738" s="432"/>
      <c r="N738" s="432"/>
      <c r="O738" s="432"/>
      <c r="P738" s="432"/>
      <c r="Q738" s="432"/>
      <c r="R738" s="432"/>
      <c r="S738" s="432"/>
      <c r="T738" s="432"/>
      <c r="U738" s="432"/>
      <c r="V738" s="423"/>
      <c r="W738" s="761" t="s">
        <v>384</v>
      </c>
      <c r="X738" s="761" t="s">
        <v>384</v>
      </c>
      <c r="Y738" s="763">
        <v>18</v>
      </c>
      <c r="Z738" s="432"/>
      <c r="AA738" s="432"/>
      <c r="AB738" s="587"/>
    </row>
    <row r="739" spans="1:28" ht="15.75" customHeight="1">
      <c r="A739" s="759"/>
      <c r="B739" s="767"/>
      <c r="C739" s="774"/>
      <c r="D739" s="767"/>
      <c r="E739" s="781"/>
      <c r="F739" s="782"/>
      <c r="G739" s="432">
        <v>2016</v>
      </c>
      <c r="H739" s="432"/>
      <c r="I739" s="432"/>
      <c r="J739" s="432"/>
      <c r="K739" s="432"/>
      <c r="L739" s="432"/>
      <c r="M739" s="574">
        <v>1</v>
      </c>
      <c r="N739" s="574"/>
      <c r="O739" s="574"/>
      <c r="P739" s="574">
        <v>0</v>
      </c>
      <c r="Q739" s="574"/>
      <c r="R739" s="574"/>
      <c r="S739" s="574"/>
      <c r="T739" s="574"/>
      <c r="U739" s="574"/>
      <c r="V739" s="579">
        <v>1</v>
      </c>
      <c r="W739" s="761"/>
      <c r="X739" s="761"/>
      <c r="Y739" s="763"/>
      <c r="Z739" s="432"/>
      <c r="AA739" s="432"/>
      <c r="AB739" s="582">
        <f>V739/Y738*100</f>
        <v>5.555555555555555</v>
      </c>
    </row>
    <row r="740" spans="1:28" ht="15.75" customHeight="1">
      <c r="A740" s="759"/>
      <c r="B740" s="767"/>
      <c r="C740" s="774"/>
      <c r="D740" s="767"/>
      <c r="E740" s="781"/>
      <c r="F740" s="782"/>
      <c r="G740" s="432">
        <v>2023</v>
      </c>
      <c r="H740" s="432"/>
      <c r="I740" s="432"/>
      <c r="J740" s="432"/>
      <c r="K740" s="432"/>
      <c r="L740" s="432"/>
      <c r="M740" s="432"/>
      <c r="N740" s="432"/>
      <c r="O740" s="432"/>
      <c r="P740" s="432"/>
      <c r="Q740" s="432"/>
      <c r="R740" s="432"/>
      <c r="S740" s="432"/>
      <c r="T740" s="432"/>
      <c r="U740" s="432"/>
      <c r="V740" s="423"/>
      <c r="W740" s="761"/>
      <c r="X740" s="761"/>
      <c r="Y740" s="763"/>
      <c r="Z740" s="432"/>
      <c r="AA740" s="432"/>
      <c r="AB740" s="587"/>
    </row>
    <row r="741" spans="1:28" ht="15.75" customHeight="1">
      <c r="A741" s="759"/>
      <c r="B741" s="767"/>
      <c r="C741" s="774"/>
      <c r="D741" s="767"/>
      <c r="E741" s="781"/>
      <c r="F741" s="782" t="s">
        <v>388</v>
      </c>
      <c r="G741" s="432">
        <v>2015</v>
      </c>
      <c r="H741" s="432"/>
      <c r="I741" s="432"/>
      <c r="J741" s="432"/>
      <c r="K741" s="432"/>
      <c r="L741" s="432"/>
      <c r="M741" s="432"/>
      <c r="N741" s="432"/>
      <c r="O741" s="432"/>
      <c r="P741" s="432"/>
      <c r="Q741" s="432"/>
      <c r="R741" s="432"/>
      <c r="S741" s="432"/>
      <c r="T741" s="432"/>
      <c r="U741" s="432"/>
      <c r="V741" s="423"/>
      <c r="W741" s="761"/>
      <c r="X741" s="761"/>
      <c r="Y741" s="763"/>
      <c r="Z741" s="432"/>
      <c r="AA741" s="432"/>
      <c r="AB741" s="587"/>
    </row>
    <row r="742" spans="1:28" ht="15.75" customHeight="1">
      <c r="A742" s="759"/>
      <c r="B742" s="767"/>
      <c r="C742" s="774"/>
      <c r="D742" s="767"/>
      <c r="E742" s="781"/>
      <c r="F742" s="782"/>
      <c r="G742" s="432">
        <v>2016</v>
      </c>
      <c r="H742" s="432"/>
      <c r="I742" s="432"/>
      <c r="J742" s="432"/>
      <c r="K742" s="432"/>
      <c r="L742" s="432"/>
      <c r="M742" s="436">
        <v>0</v>
      </c>
      <c r="N742" s="436"/>
      <c r="O742" s="436"/>
      <c r="P742" s="436">
        <v>0</v>
      </c>
      <c r="Q742" s="436"/>
      <c r="R742" s="436"/>
      <c r="S742" s="436"/>
      <c r="T742" s="436"/>
      <c r="U742" s="436"/>
      <c r="V742" s="632">
        <v>0</v>
      </c>
      <c r="W742" s="761"/>
      <c r="X742" s="761"/>
      <c r="Y742" s="763"/>
      <c r="Z742" s="432"/>
      <c r="AA742" s="432"/>
      <c r="AB742" s="588">
        <f>V742/Y738*100</f>
        <v>0</v>
      </c>
    </row>
    <row r="743" spans="1:28" ht="15.75" customHeight="1">
      <c r="A743" s="759"/>
      <c r="B743" s="767"/>
      <c r="C743" s="774"/>
      <c r="D743" s="767"/>
      <c r="E743" s="781"/>
      <c r="F743" s="782"/>
      <c r="G743" s="432">
        <v>2023</v>
      </c>
      <c r="H743" s="432"/>
      <c r="I743" s="432"/>
      <c r="J743" s="432"/>
      <c r="K743" s="432"/>
      <c r="L743" s="432"/>
      <c r="M743" s="432"/>
      <c r="N743" s="432"/>
      <c r="O743" s="432"/>
      <c r="P743" s="432"/>
      <c r="Q743" s="432"/>
      <c r="R743" s="432"/>
      <c r="S743" s="432"/>
      <c r="T743" s="432"/>
      <c r="U743" s="432"/>
      <c r="V743" s="423"/>
      <c r="W743" s="761"/>
      <c r="X743" s="761"/>
      <c r="Y743" s="763"/>
      <c r="Z743" s="432"/>
      <c r="AA743" s="432"/>
      <c r="AB743" s="587"/>
    </row>
    <row r="744" spans="1:28" ht="12" customHeight="1">
      <c r="A744" s="759"/>
      <c r="B744" s="764" t="s">
        <v>140</v>
      </c>
      <c r="C744" s="764"/>
      <c r="D744" s="764"/>
      <c r="E744" s="764"/>
      <c r="F744" s="764"/>
      <c r="G744" s="764"/>
      <c r="H744" s="764"/>
      <c r="I744" s="764"/>
      <c r="J744" s="764"/>
      <c r="K744" s="764"/>
      <c r="L744" s="764"/>
      <c r="M744" s="764"/>
      <c r="N744" s="764"/>
      <c r="O744" s="764"/>
      <c r="P744" s="764"/>
      <c r="Q744" s="764"/>
      <c r="R744" s="764"/>
      <c r="S744" s="764"/>
      <c r="T744" s="764"/>
      <c r="U744" s="764"/>
      <c r="V744" s="764"/>
      <c r="W744" s="764"/>
      <c r="X744" s="764"/>
      <c r="Y744" s="764"/>
      <c r="Z744" s="764"/>
      <c r="AA744" s="764"/>
      <c r="AB744" s="764"/>
    </row>
    <row r="745" spans="1:28" ht="12" customHeight="1">
      <c r="A745" s="759"/>
      <c r="B745" s="765"/>
      <c r="C745" s="765"/>
      <c r="D745" s="765"/>
      <c r="E745" s="765"/>
      <c r="F745" s="765"/>
      <c r="G745" s="765"/>
      <c r="H745" s="765"/>
      <c r="I745" s="765"/>
      <c r="J745" s="765"/>
      <c r="K745" s="765"/>
      <c r="L745" s="765"/>
      <c r="M745" s="765"/>
      <c r="N745" s="765"/>
      <c r="O745" s="765"/>
      <c r="P745" s="765"/>
      <c r="Q745" s="765"/>
      <c r="R745" s="765"/>
      <c r="S745" s="765"/>
      <c r="T745" s="765"/>
      <c r="U745" s="765"/>
      <c r="V745" s="765"/>
      <c r="W745" s="765"/>
      <c r="X745" s="765"/>
      <c r="Y745" s="765"/>
      <c r="Z745" s="765"/>
      <c r="AA745" s="765"/>
      <c r="AB745" s="765"/>
    </row>
    <row r="746" spans="1:28" ht="27.75" customHeight="1">
      <c r="A746" s="758" t="s">
        <v>565</v>
      </c>
      <c r="B746" s="758"/>
      <c r="C746" s="758"/>
      <c r="D746" s="758"/>
      <c r="E746" s="758"/>
      <c r="F746" s="758"/>
      <c r="G746" s="758"/>
      <c r="H746" s="758"/>
      <c r="I746" s="758"/>
      <c r="J746" s="758"/>
      <c r="K746" s="758"/>
      <c r="L746" s="758"/>
      <c r="M746" s="758"/>
      <c r="N746" s="758"/>
      <c r="O746" s="758"/>
      <c r="P746" s="758"/>
      <c r="Q746" s="758"/>
      <c r="R746" s="758"/>
      <c r="S746" s="758"/>
      <c r="T746" s="758"/>
      <c r="U746" s="758"/>
      <c r="V746" s="758"/>
      <c r="W746" s="758"/>
      <c r="X746" s="758"/>
      <c r="Y746" s="758"/>
      <c r="Z746" s="758"/>
      <c r="AA746" s="758"/>
      <c r="AB746" s="758"/>
    </row>
    <row r="747" spans="1:28" ht="15.75" customHeight="1">
      <c r="A747" s="759" t="s">
        <v>686</v>
      </c>
      <c r="B747" s="751">
        <v>1</v>
      </c>
      <c r="C747" s="752" t="s">
        <v>463</v>
      </c>
      <c r="D747" s="751" t="s">
        <v>390</v>
      </c>
      <c r="E747" s="753" t="s">
        <v>385</v>
      </c>
      <c r="F747" s="750" t="s">
        <v>389</v>
      </c>
      <c r="G747" s="166">
        <v>2015</v>
      </c>
      <c r="H747" s="166"/>
      <c r="I747" s="166"/>
      <c r="J747" s="166"/>
      <c r="K747" s="166"/>
      <c r="L747" s="166"/>
      <c r="M747" s="166"/>
      <c r="N747" s="166"/>
      <c r="O747" s="166"/>
      <c r="P747" s="166"/>
      <c r="Q747" s="166"/>
      <c r="R747" s="166"/>
      <c r="S747" s="166"/>
      <c r="T747" s="166"/>
      <c r="U747" s="166"/>
      <c r="V747" s="422"/>
      <c r="W747" s="748" t="s">
        <v>384</v>
      </c>
      <c r="X747" s="748" t="s">
        <v>384</v>
      </c>
      <c r="Y747" s="763">
        <v>12</v>
      </c>
      <c r="Z747" s="166"/>
      <c r="AA747" s="166"/>
      <c r="AB747" s="584"/>
    </row>
    <row r="748" spans="1:28" ht="15.75" customHeight="1">
      <c r="A748" s="759"/>
      <c r="B748" s="751"/>
      <c r="C748" s="752"/>
      <c r="D748" s="751"/>
      <c r="E748" s="753"/>
      <c r="F748" s="750"/>
      <c r="G748" s="166">
        <v>2016</v>
      </c>
      <c r="H748" s="166"/>
      <c r="I748" s="166"/>
      <c r="J748" s="166"/>
      <c r="K748" s="166"/>
      <c r="L748" s="166"/>
      <c r="M748" s="166"/>
      <c r="N748" s="166"/>
      <c r="O748" s="166"/>
      <c r="P748" s="574">
        <v>34</v>
      </c>
      <c r="Q748" s="574"/>
      <c r="R748" s="574"/>
      <c r="S748" s="574"/>
      <c r="T748" s="574"/>
      <c r="U748" s="574"/>
      <c r="V748" s="579">
        <v>34</v>
      </c>
      <c r="W748" s="748"/>
      <c r="X748" s="748"/>
      <c r="Y748" s="763"/>
      <c r="Z748" s="166"/>
      <c r="AA748" s="166"/>
      <c r="AB748" s="582">
        <f>V748/Y747*100</f>
        <v>283.33333333333337</v>
      </c>
    </row>
    <row r="749" spans="1:28" ht="15.75" customHeight="1">
      <c r="A749" s="759"/>
      <c r="B749" s="751"/>
      <c r="C749" s="752"/>
      <c r="D749" s="751"/>
      <c r="E749" s="753"/>
      <c r="F749" s="750"/>
      <c r="G749" s="432">
        <v>2023</v>
      </c>
      <c r="H749" s="166"/>
      <c r="I749" s="166"/>
      <c r="J749" s="166"/>
      <c r="K749" s="166"/>
      <c r="L749" s="166"/>
      <c r="M749" s="166"/>
      <c r="N749" s="166"/>
      <c r="O749" s="166"/>
      <c r="P749" s="166"/>
      <c r="Q749" s="166"/>
      <c r="R749" s="166"/>
      <c r="S749" s="166"/>
      <c r="T749" s="166"/>
      <c r="U749" s="166"/>
      <c r="V749" s="422"/>
      <c r="W749" s="748"/>
      <c r="X749" s="748"/>
      <c r="Y749" s="763"/>
      <c r="Z749" s="166"/>
      <c r="AA749" s="166"/>
      <c r="AB749" s="584"/>
    </row>
    <row r="750" spans="1:28" ht="15.75" customHeight="1">
      <c r="A750" s="759"/>
      <c r="B750" s="751"/>
      <c r="C750" s="752"/>
      <c r="D750" s="751"/>
      <c r="E750" s="753"/>
      <c r="F750" s="750" t="s">
        <v>388</v>
      </c>
      <c r="G750" s="166">
        <v>2015</v>
      </c>
      <c r="H750" s="166"/>
      <c r="I750" s="166"/>
      <c r="J750" s="166"/>
      <c r="K750" s="166"/>
      <c r="L750" s="166"/>
      <c r="M750" s="166"/>
      <c r="N750" s="166"/>
      <c r="O750" s="166"/>
      <c r="P750" s="166"/>
      <c r="Q750" s="166"/>
      <c r="R750" s="166"/>
      <c r="S750" s="166"/>
      <c r="T750" s="166"/>
      <c r="U750" s="166"/>
      <c r="V750" s="422"/>
      <c r="W750" s="748"/>
      <c r="X750" s="748"/>
      <c r="Y750" s="763"/>
      <c r="Z750" s="166"/>
      <c r="AA750" s="166"/>
      <c r="AB750" s="584"/>
    </row>
    <row r="751" spans="1:28" ht="15.75" customHeight="1">
      <c r="A751" s="759"/>
      <c r="B751" s="751"/>
      <c r="C751" s="752"/>
      <c r="D751" s="751"/>
      <c r="E751" s="753"/>
      <c r="F751" s="750"/>
      <c r="G751" s="166">
        <v>2016</v>
      </c>
      <c r="H751" s="166"/>
      <c r="I751" s="166"/>
      <c r="J751" s="166"/>
      <c r="K751" s="166"/>
      <c r="L751" s="166"/>
      <c r="M751" s="166"/>
      <c r="N751" s="166"/>
      <c r="O751" s="166"/>
      <c r="P751" s="436">
        <v>0</v>
      </c>
      <c r="Q751" s="436"/>
      <c r="R751" s="436"/>
      <c r="S751" s="436"/>
      <c r="T751" s="436"/>
      <c r="U751" s="436"/>
      <c r="V751" s="632">
        <v>0</v>
      </c>
      <c r="W751" s="748"/>
      <c r="X751" s="748"/>
      <c r="Y751" s="763"/>
      <c r="Z751" s="166"/>
      <c r="AA751" s="166"/>
      <c r="AB751" s="588">
        <f>V751/Y747*100</f>
        <v>0</v>
      </c>
    </row>
    <row r="752" spans="1:28" ht="15.75" customHeight="1">
      <c r="A752" s="759"/>
      <c r="B752" s="751"/>
      <c r="C752" s="752"/>
      <c r="D752" s="751"/>
      <c r="E752" s="753"/>
      <c r="F752" s="750"/>
      <c r="G752" s="166">
        <v>2023</v>
      </c>
      <c r="H752" s="166"/>
      <c r="I752" s="166"/>
      <c r="J752" s="166"/>
      <c r="K752" s="166"/>
      <c r="L752" s="166"/>
      <c r="M752" s="166"/>
      <c r="N752" s="166"/>
      <c r="O752" s="166"/>
      <c r="P752" s="166"/>
      <c r="Q752" s="166"/>
      <c r="R752" s="166"/>
      <c r="S752" s="166"/>
      <c r="T752" s="166"/>
      <c r="U752" s="166"/>
      <c r="V752" s="422"/>
      <c r="W752" s="748"/>
      <c r="X752" s="748"/>
      <c r="Y752" s="763"/>
      <c r="Z752" s="166"/>
      <c r="AA752" s="166"/>
      <c r="AB752" s="584"/>
    </row>
    <row r="753" spans="1:28" ht="15.75" customHeight="1">
      <c r="A753" s="759"/>
      <c r="B753" s="751">
        <v>2</v>
      </c>
      <c r="C753" s="752" t="s">
        <v>462</v>
      </c>
      <c r="D753" s="751" t="s">
        <v>386</v>
      </c>
      <c r="E753" s="753" t="s">
        <v>385</v>
      </c>
      <c r="F753" s="750" t="s">
        <v>389</v>
      </c>
      <c r="G753" s="166">
        <v>2015</v>
      </c>
      <c r="H753" s="166"/>
      <c r="I753" s="166"/>
      <c r="J753" s="166"/>
      <c r="K753" s="166"/>
      <c r="L753" s="166"/>
      <c r="M753" s="166"/>
      <c r="N753" s="166"/>
      <c r="O753" s="166"/>
      <c r="P753" s="166"/>
      <c r="Q753" s="166"/>
      <c r="R753" s="166"/>
      <c r="S753" s="166"/>
      <c r="T753" s="166"/>
      <c r="U753" s="166"/>
      <c r="V753" s="422"/>
      <c r="W753" s="761" t="s">
        <v>384</v>
      </c>
      <c r="X753" s="761" t="s">
        <v>384</v>
      </c>
      <c r="Y753" s="763">
        <v>22500</v>
      </c>
      <c r="Z753" s="166"/>
      <c r="AA753" s="166"/>
      <c r="AB753" s="584"/>
    </row>
    <row r="754" spans="1:28" ht="15.75" customHeight="1">
      <c r="A754" s="759"/>
      <c r="B754" s="751"/>
      <c r="C754" s="752"/>
      <c r="D754" s="751"/>
      <c r="E754" s="753"/>
      <c r="F754" s="750"/>
      <c r="G754" s="166">
        <v>2016</v>
      </c>
      <c r="H754" s="166"/>
      <c r="I754" s="166"/>
      <c r="J754" s="166"/>
      <c r="K754" s="166"/>
      <c r="L754" s="166"/>
      <c r="M754" s="166"/>
      <c r="N754" s="166"/>
      <c r="O754" s="166"/>
      <c r="P754" s="166"/>
      <c r="Q754" s="166"/>
      <c r="R754" s="166"/>
      <c r="S754" s="166"/>
      <c r="T754" s="166"/>
      <c r="U754" s="166"/>
      <c r="V754" s="422"/>
      <c r="W754" s="761"/>
      <c r="X754" s="761"/>
      <c r="Y754" s="763"/>
      <c r="Z754" s="166"/>
      <c r="AA754" s="166"/>
      <c r="AB754" s="584"/>
    </row>
    <row r="755" spans="1:28" ht="15.75" customHeight="1">
      <c r="A755" s="759"/>
      <c r="B755" s="751"/>
      <c r="C755" s="752"/>
      <c r="D755" s="751"/>
      <c r="E755" s="753"/>
      <c r="F755" s="750"/>
      <c r="G755" s="166">
        <v>2023</v>
      </c>
      <c r="H755" s="166"/>
      <c r="I755" s="166"/>
      <c r="J755" s="166"/>
      <c r="K755" s="166"/>
      <c r="L755" s="166"/>
      <c r="M755" s="166"/>
      <c r="N755" s="166"/>
      <c r="O755" s="166"/>
      <c r="P755" s="166"/>
      <c r="Q755" s="166"/>
      <c r="R755" s="166"/>
      <c r="S755" s="166"/>
      <c r="T755" s="166"/>
      <c r="U755" s="166"/>
      <c r="V755" s="422"/>
      <c r="W755" s="761"/>
      <c r="X755" s="761"/>
      <c r="Y755" s="763"/>
      <c r="Z755" s="166"/>
      <c r="AA755" s="166"/>
      <c r="AB755" s="584"/>
    </row>
    <row r="756" spans="1:28" ht="15.75" customHeight="1">
      <c r="A756" s="759"/>
      <c r="B756" s="751"/>
      <c r="C756" s="752"/>
      <c r="D756" s="751"/>
      <c r="E756" s="753"/>
      <c r="F756" s="750" t="s">
        <v>388</v>
      </c>
      <c r="G756" s="166">
        <v>2015</v>
      </c>
      <c r="H756" s="166"/>
      <c r="I756" s="166"/>
      <c r="J756" s="166"/>
      <c r="K756" s="166"/>
      <c r="L756" s="166"/>
      <c r="M756" s="166"/>
      <c r="N756" s="166"/>
      <c r="O756" s="166"/>
      <c r="P756" s="166"/>
      <c r="Q756" s="166"/>
      <c r="R756" s="166"/>
      <c r="S756" s="166"/>
      <c r="T756" s="166"/>
      <c r="U756" s="166"/>
      <c r="V756" s="422"/>
      <c r="W756" s="761"/>
      <c r="X756" s="761"/>
      <c r="Y756" s="763"/>
      <c r="Z756" s="166"/>
      <c r="AA756" s="166"/>
      <c r="AB756" s="584"/>
    </row>
    <row r="757" spans="1:28" ht="15.75" customHeight="1">
      <c r="A757" s="759"/>
      <c r="B757" s="751"/>
      <c r="C757" s="752"/>
      <c r="D757" s="751"/>
      <c r="E757" s="753"/>
      <c r="F757" s="750"/>
      <c r="G757" s="166">
        <v>2016</v>
      </c>
      <c r="H757" s="166"/>
      <c r="I757" s="166"/>
      <c r="J757" s="166"/>
      <c r="K757" s="166"/>
      <c r="L757" s="166"/>
      <c r="M757" s="166"/>
      <c r="N757" s="166"/>
      <c r="O757" s="166"/>
      <c r="P757" s="166"/>
      <c r="Q757" s="166"/>
      <c r="R757" s="166"/>
      <c r="S757" s="166"/>
      <c r="T757" s="166"/>
      <c r="U757" s="166"/>
      <c r="V757" s="422"/>
      <c r="W757" s="761"/>
      <c r="X757" s="761"/>
      <c r="Y757" s="763"/>
      <c r="Z757" s="166"/>
      <c r="AA757" s="166"/>
      <c r="AB757" s="584"/>
    </row>
    <row r="758" spans="1:28" ht="15.75" customHeight="1">
      <c r="A758" s="759"/>
      <c r="B758" s="751"/>
      <c r="C758" s="752"/>
      <c r="D758" s="751"/>
      <c r="E758" s="753"/>
      <c r="F758" s="750"/>
      <c r="G758" s="166">
        <v>2023</v>
      </c>
      <c r="H758" s="166"/>
      <c r="I758" s="166"/>
      <c r="J758" s="166"/>
      <c r="K758" s="166"/>
      <c r="L758" s="166"/>
      <c r="M758" s="166"/>
      <c r="N758" s="166"/>
      <c r="O758" s="166"/>
      <c r="P758" s="166"/>
      <c r="Q758" s="166"/>
      <c r="R758" s="166"/>
      <c r="S758" s="166"/>
      <c r="T758" s="166"/>
      <c r="U758" s="166"/>
      <c r="V758" s="422"/>
      <c r="W758" s="761"/>
      <c r="X758" s="761"/>
      <c r="Y758" s="763"/>
      <c r="Z758" s="166"/>
      <c r="AA758" s="166"/>
      <c r="AB758" s="584"/>
    </row>
    <row r="759" spans="1:28" ht="15.75" customHeight="1">
      <c r="A759" s="759"/>
      <c r="B759" s="775">
        <v>3</v>
      </c>
      <c r="C759" s="776" t="s">
        <v>461</v>
      </c>
      <c r="D759" s="775" t="s">
        <v>390</v>
      </c>
      <c r="E759" s="777" t="s">
        <v>385</v>
      </c>
      <c r="F759" s="778" t="s">
        <v>389</v>
      </c>
      <c r="G759" s="435">
        <v>2015</v>
      </c>
      <c r="H759" s="435"/>
      <c r="I759" s="435"/>
      <c r="J759" s="435"/>
      <c r="K759" s="435"/>
      <c r="L759" s="435"/>
      <c r="M759" s="435"/>
      <c r="N759" s="435"/>
      <c r="O759" s="435"/>
      <c r="P759" s="435"/>
      <c r="Q759" s="435"/>
      <c r="R759" s="435"/>
      <c r="S759" s="435"/>
      <c r="T759" s="435"/>
      <c r="U759" s="435"/>
      <c r="V759" s="424"/>
      <c r="W759" s="779" t="s">
        <v>384</v>
      </c>
      <c r="X759" s="779" t="s">
        <v>384</v>
      </c>
      <c r="Y759" s="780">
        <v>5</v>
      </c>
      <c r="Z759" s="435"/>
      <c r="AA759" s="435"/>
      <c r="AB759" s="586"/>
    </row>
    <row r="760" spans="1:28" ht="15.75" customHeight="1">
      <c r="A760" s="759"/>
      <c r="B760" s="775"/>
      <c r="C760" s="776"/>
      <c r="D760" s="775"/>
      <c r="E760" s="777"/>
      <c r="F760" s="778"/>
      <c r="G760" s="435">
        <v>2016</v>
      </c>
      <c r="H760" s="435"/>
      <c r="I760" s="435"/>
      <c r="J760" s="435"/>
      <c r="K760" s="435"/>
      <c r="L760" s="435"/>
      <c r="M760" s="435"/>
      <c r="N760" s="435"/>
      <c r="O760" s="435"/>
      <c r="P760" s="435"/>
      <c r="Q760" s="435"/>
      <c r="R760" s="435"/>
      <c r="S760" s="435"/>
      <c r="T760" s="435"/>
      <c r="U760" s="435"/>
      <c r="V760" s="424"/>
      <c r="W760" s="779"/>
      <c r="X760" s="779"/>
      <c r="Y760" s="780"/>
      <c r="Z760" s="435"/>
      <c r="AA760" s="435"/>
      <c r="AB760" s="586"/>
    </row>
    <row r="761" spans="1:28" ht="15.75" customHeight="1">
      <c r="A761" s="759"/>
      <c r="B761" s="775"/>
      <c r="C761" s="776"/>
      <c r="D761" s="775"/>
      <c r="E761" s="777"/>
      <c r="F761" s="778"/>
      <c r="G761" s="435">
        <v>2023</v>
      </c>
      <c r="H761" s="435"/>
      <c r="I761" s="435"/>
      <c r="J761" s="435"/>
      <c r="K761" s="435"/>
      <c r="L761" s="435"/>
      <c r="M761" s="435"/>
      <c r="N761" s="435"/>
      <c r="O761" s="435"/>
      <c r="P761" s="435"/>
      <c r="Q761" s="435"/>
      <c r="R761" s="435"/>
      <c r="S761" s="435"/>
      <c r="T761" s="435"/>
      <c r="U761" s="435"/>
      <c r="V761" s="424"/>
      <c r="W761" s="779"/>
      <c r="X761" s="779"/>
      <c r="Y761" s="780"/>
      <c r="Z761" s="435"/>
      <c r="AA761" s="435"/>
      <c r="AB761" s="586"/>
    </row>
    <row r="762" spans="1:28" ht="15.75" customHeight="1">
      <c r="A762" s="759"/>
      <c r="B762" s="775"/>
      <c r="C762" s="776"/>
      <c r="D762" s="775"/>
      <c r="E762" s="777"/>
      <c r="F762" s="778" t="s">
        <v>388</v>
      </c>
      <c r="G762" s="435">
        <v>2015</v>
      </c>
      <c r="H762" s="435"/>
      <c r="I762" s="435"/>
      <c r="J762" s="435"/>
      <c r="K762" s="435"/>
      <c r="L762" s="435"/>
      <c r="M762" s="435"/>
      <c r="N762" s="435"/>
      <c r="O762" s="435"/>
      <c r="P762" s="435"/>
      <c r="Q762" s="435"/>
      <c r="R762" s="435"/>
      <c r="S762" s="435"/>
      <c r="T762" s="435"/>
      <c r="U762" s="435"/>
      <c r="V762" s="424"/>
      <c r="W762" s="779"/>
      <c r="X762" s="779"/>
      <c r="Y762" s="780"/>
      <c r="Z762" s="435"/>
      <c r="AA762" s="435"/>
      <c r="AB762" s="586"/>
    </row>
    <row r="763" spans="1:28" ht="15.75" customHeight="1">
      <c r="A763" s="759"/>
      <c r="B763" s="775"/>
      <c r="C763" s="776"/>
      <c r="D763" s="775"/>
      <c r="E763" s="777"/>
      <c r="F763" s="778"/>
      <c r="G763" s="435">
        <v>2016</v>
      </c>
      <c r="H763" s="435"/>
      <c r="I763" s="435"/>
      <c r="J763" s="435"/>
      <c r="K763" s="435"/>
      <c r="L763" s="435"/>
      <c r="M763" s="435"/>
      <c r="N763" s="435"/>
      <c r="O763" s="435"/>
      <c r="P763" s="435"/>
      <c r="Q763" s="435"/>
      <c r="R763" s="435"/>
      <c r="S763" s="435"/>
      <c r="T763" s="435"/>
      <c r="U763" s="435"/>
      <c r="V763" s="424"/>
      <c r="W763" s="779"/>
      <c r="X763" s="779"/>
      <c r="Y763" s="780"/>
      <c r="Z763" s="435"/>
      <c r="AA763" s="435"/>
      <c r="AB763" s="586"/>
    </row>
    <row r="764" spans="1:28" ht="15.75" customHeight="1">
      <c r="A764" s="759"/>
      <c r="B764" s="775"/>
      <c r="C764" s="776"/>
      <c r="D764" s="775"/>
      <c r="E764" s="777"/>
      <c r="F764" s="778"/>
      <c r="G764" s="435">
        <v>2023</v>
      </c>
      <c r="H764" s="435"/>
      <c r="I764" s="435"/>
      <c r="J764" s="435"/>
      <c r="K764" s="435"/>
      <c r="L764" s="435"/>
      <c r="M764" s="435"/>
      <c r="N764" s="435"/>
      <c r="O764" s="435"/>
      <c r="P764" s="435"/>
      <c r="Q764" s="435"/>
      <c r="R764" s="435"/>
      <c r="S764" s="435"/>
      <c r="T764" s="435"/>
      <c r="U764" s="435"/>
      <c r="V764" s="424"/>
      <c r="W764" s="779"/>
      <c r="X764" s="779"/>
      <c r="Y764" s="780"/>
      <c r="Z764" s="435"/>
      <c r="AA764" s="435"/>
      <c r="AB764" s="586"/>
    </row>
    <row r="765" spans="1:28" ht="15.75" customHeight="1">
      <c r="A765" s="759"/>
      <c r="B765" s="751">
        <v>4</v>
      </c>
      <c r="C765" s="752" t="s">
        <v>566</v>
      </c>
      <c r="D765" s="751" t="s">
        <v>567</v>
      </c>
      <c r="E765" s="753" t="s">
        <v>385</v>
      </c>
      <c r="F765" s="750" t="s">
        <v>389</v>
      </c>
      <c r="G765" s="166">
        <v>2015</v>
      </c>
      <c r="H765" s="166"/>
      <c r="I765" s="166"/>
      <c r="J765" s="166"/>
      <c r="K765" s="166"/>
      <c r="L765" s="166"/>
      <c r="M765" s="166"/>
      <c r="N765" s="166"/>
      <c r="O765" s="166"/>
      <c r="P765" s="166"/>
      <c r="Q765" s="166"/>
      <c r="R765" s="166"/>
      <c r="S765" s="166"/>
      <c r="T765" s="166"/>
      <c r="U765" s="166"/>
      <c r="V765" s="422"/>
      <c r="W765" s="748" t="s">
        <v>384</v>
      </c>
      <c r="X765" s="748" t="s">
        <v>384</v>
      </c>
      <c r="Y765" s="763" t="s">
        <v>517</v>
      </c>
      <c r="Z765" s="166"/>
      <c r="AA765" s="166"/>
      <c r="AB765" s="584"/>
    </row>
    <row r="766" spans="1:28" ht="15.75" customHeight="1">
      <c r="A766" s="759"/>
      <c r="B766" s="751"/>
      <c r="C766" s="752"/>
      <c r="D766" s="751"/>
      <c r="E766" s="753"/>
      <c r="F766" s="750"/>
      <c r="G766" s="166">
        <v>2016</v>
      </c>
      <c r="H766" s="166"/>
      <c r="I766" s="166"/>
      <c r="J766" s="166"/>
      <c r="K766" s="166"/>
      <c r="L766" s="166"/>
      <c r="M766" s="166"/>
      <c r="N766" s="166"/>
      <c r="O766" s="166"/>
      <c r="P766" s="166"/>
      <c r="Q766" s="166"/>
      <c r="R766" s="166"/>
      <c r="S766" s="166"/>
      <c r="T766" s="166"/>
      <c r="U766" s="166"/>
      <c r="V766" s="422"/>
      <c r="W766" s="748"/>
      <c r="X766" s="748"/>
      <c r="Y766" s="763"/>
      <c r="Z766" s="166"/>
      <c r="AA766" s="166"/>
      <c r="AB766" s="584"/>
    </row>
    <row r="767" spans="1:28" ht="15.75" customHeight="1">
      <c r="A767" s="759"/>
      <c r="B767" s="751"/>
      <c r="C767" s="752"/>
      <c r="D767" s="751"/>
      <c r="E767" s="753"/>
      <c r="F767" s="750"/>
      <c r="G767" s="432">
        <v>2023</v>
      </c>
      <c r="H767" s="166"/>
      <c r="I767" s="166"/>
      <c r="J767" s="166"/>
      <c r="K767" s="166"/>
      <c r="L767" s="166"/>
      <c r="M767" s="166"/>
      <c r="N767" s="166"/>
      <c r="O767" s="166"/>
      <c r="P767" s="166"/>
      <c r="Q767" s="166"/>
      <c r="R767" s="166"/>
      <c r="S767" s="166"/>
      <c r="T767" s="166"/>
      <c r="U767" s="166"/>
      <c r="V767" s="422"/>
      <c r="W767" s="748"/>
      <c r="X767" s="748"/>
      <c r="Y767" s="763"/>
      <c r="Z767" s="166"/>
      <c r="AA767" s="166"/>
      <c r="AB767" s="584"/>
    </row>
    <row r="768" spans="1:28" ht="15.75" customHeight="1">
      <c r="A768" s="759"/>
      <c r="B768" s="751"/>
      <c r="C768" s="752"/>
      <c r="D768" s="751"/>
      <c r="E768" s="753"/>
      <c r="F768" s="750" t="s">
        <v>388</v>
      </c>
      <c r="G768" s="166">
        <v>2015</v>
      </c>
      <c r="H768" s="166"/>
      <c r="I768" s="166"/>
      <c r="J768" s="166"/>
      <c r="K768" s="166"/>
      <c r="L768" s="166"/>
      <c r="M768" s="166"/>
      <c r="N768" s="166"/>
      <c r="O768" s="166"/>
      <c r="P768" s="166"/>
      <c r="Q768" s="166"/>
      <c r="R768" s="166"/>
      <c r="S768" s="166"/>
      <c r="T768" s="166"/>
      <c r="U768" s="166"/>
      <c r="V768" s="422"/>
      <c r="W768" s="748"/>
      <c r="X768" s="748"/>
      <c r="Y768" s="763"/>
      <c r="Z768" s="166"/>
      <c r="AA768" s="166"/>
      <c r="AB768" s="584"/>
    </row>
    <row r="769" spans="1:28" ht="15.75" customHeight="1">
      <c r="A769" s="759"/>
      <c r="B769" s="751"/>
      <c r="C769" s="752"/>
      <c r="D769" s="751"/>
      <c r="E769" s="753"/>
      <c r="F769" s="750"/>
      <c r="G769" s="166">
        <v>2016</v>
      </c>
      <c r="H769" s="166"/>
      <c r="I769" s="166"/>
      <c r="J769" s="166"/>
      <c r="K769" s="166"/>
      <c r="L769" s="166"/>
      <c r="M769" s="166"/>
      <c r="N769" s="166"/>
      <c r="O769" s="166"/>
      <c r="P769" s="166"/>
      <c r="Q769" s="166"/>
      <c r="R769" s="166"/>
      <c r="S769" s="166"/>
      <c r="T769" s="166"/>
      <c r="U769" s="166"/>
      <c r="V769" s="422"/>
      <c r="W769" s="748"/>
      <c r="X769" s="748"/>
      <c r="Y769" s="763"/>
      <c r="Z769" s="166"/>
      <c r="AA769" s="166"/>
      <c r="AB769" s="584"/>
    </row>
    <row r="770" spans="1:28" ht="15.75" customHeight="1">
      <c r="A770" s="759"/>
      <c r="B770" s="751"/>
      <c r="C770" s="752"/>
      <c r="D770" s="751"/>
      <c r="E770" s="753"/>
      <c r="F770" s="750"/>
      <c r="G770" s="166">
        <v>2023</v>
      </c>
      <c r="H770" s="166"/>
      <c r="I770" s="166"/>
      <c r="J770" s="166"/>
      <c r="K770" s="166"/>
      <c r="L770" s="166"/>
      <c r="M770" s="166"/>
      <c r="N770" s="166"/>
      <c r="O770" s="166"/>
      <c r="P770" s="166"/>
      <c r="Q770" s="166"/>
      <c r="R770" s="166"/>
      <c r="S770" s="166"/>
      <c r="T770" s="166"/>
      <c r="U770" s="166"/>
      <c r="V770" s="422"/>
      <c r="W770" s="748"/>
      <c r="X770" s="748"/>
      <c r="Y770" s="763"/>
      <c r="Z770" s="166"/>
      <c r="AA770" s="166"/>
      <c r="AB770" s="584"/>
    </row>
    <row r="771" spans="1:28" ht="15.75" customHeight="1">
      <c r="A771" s="759"/>
      <c r="B771" s="751">
        <v>5</v>
      </c>
      <c r="C771" s="752" t="s">
        <v>568</v>
      </c>
      <c r="D771" s="751" t="s">
        <v>396</v>
      </c>
      <c r="E771" s="753" t="s">
        <v>385</v>
      </c>
      <c r="F771" s="750" t="s">
        <v>389</v>
      </c>
      <c r="G771" s="166">
        <v>2015</v>
      </c>
      <c r="H771" s="166"/>
      <c r="I771" s="166"/>
      <c r="J771" s="166"/>
      <c r="K771" s="166"/>
      <c r="L771" s="166"/>
      <c r="M771" s="166"/>
      <c r="N771" s="166"/>
      <c r="O771" s="166"/>
      <c r="P771" s="166"/>
      <c r="Q771" s="166"/>
      <c r="R771" s="166"/>
      <c r="S771" s="166"/>
      <c r="T771" s="166"/>
      <c r="U771" s="166"/>
      <c r="V771" s="422"/>
      <c r="W771" s="761" t="s">
        <v>384</v>
      </c>
      <c r="X771" s="761" t="s">
        <v>384</v>
      </c>
      <c r="Y771" s="763" t="s">
        <v>517</v>
      </c>
      <c r="Z771" s="166"/>
      <c r="AA771" s="166"/>
      <c r="AB771" s="584"/>
    </row>
    <row r="772" spans="1:28" ht="15.75" customHeight="1">
      <c r="A772" s="759"/>
      <c r="B772" s="751"/>
      <c r="C772" s="752"/>
      <c r="D772" s="751"/>
      <c r="E772" s="753"/>
      <c r="F772" s="750"/>
      <c r="G772" s="166">
        <v>2016</v>
      </c>
      <c r="H772" s="166"/>
      <c r="I772" s="166"/>
      <c r="J772" s="166"/>
      <c r="K772" s="166"/>
      <c r="L772" s="166"/>
      <c r="M772" s="166"/>
      <c r="N772" s="166"/>
      <c r="O772" s="166"/>
      <c r="P772" s="166"/>
      <c r="Q772" s="166"/>
      <c r="R772" s="166"/>
      <c r="S772" s="166"/>
      <c r="T772" s="166"/>
      <c r="U772" s="166"/>
      <c r="V772" s="422"/>
      <c r="W772" s="761"/>
      <c r="X772" s="761"/>
      <c r="Y772" s="763"/>
      <c r="Z772" s="166"/>
      <c r="AA772" s="166"/>
      <c r="AB772" s="584"/>
    </row>
    <row r="773" spans="1:28" ht="15.75" customHeight="1">
      <c r="A773" s="759"/>
      <c r="B773" s="751"/>
      <c r="C773" s="752"/>
      <c r="D773" s="751"/>
      <c r="E773" s="753"/>
      <c r="F773" s="750"/>
      <c r="G773" s="166">
        <v>2023</v>
      </c>
      <c r="H773" s="166"/>
      <c r="I773" s="166"/>
      <c r="J773" s="166"/>
      <c r="K773" s="166"/>
      <c r="L773" s="166"/>
      <c r="M773" s="166"/>
      <c r="N773" s="166"/>
      <c r="O773" s="166"/>
      <c r="P773" s="166"/>
      <c r="Q773" s="166"/>
      <c r="R773" s="166"/>
      <c r="S773" s="166"/>
      <c r="T773" s="166"/>
      <c r="U773" s="166"/>
      <c r="V773" s="422"/>
      <c r="W773" s="761"/>
      <c r="X773" s="761"/>
      <c r="Y773" s="763"/>
      <c r="Z773" s="166"/>
      <c r="AA773" s="166"/>
      <c r="AB773" s="584"/>
    </row>
    <row r="774" spans="1:28" ht="15.75" customHeight="1">
      <c r="A774" s="759"/>
      <c r="B774" s="751"/>
      <c r="C774" s="752"/>
      <c r="D774" s="751"/>
      <c r="E774" s="753"/>
      <c r="F774" s="750" t="s">
        <v>388</v>
      </c>
      <c r="G774" s="166">
        <v>2015</v>
      </c>
      <c r="H774" s="166"/>
      <c r="I774" s="166"/>
      <c r="J774" s="166"/>
      <c r="K774" s="166"/>
      <c r="L774" s="166"/>
      <c r="M774" s="166"/>
      <c r="N774" s="166"/>
      <c r="O774" s="166"/>
      <c r="P774" s="166"/>
      <c r="Q774" s="166"/>
      <c r="R774" s="166"/>
      <c r="S774" s="166"/>
      <c r="T774" s="166"/>
      <c r="U774" s="166"/>
      <c r="V774" s="422"/>
      <c r="W774" s="761"/>
      <c r="X774" s="761"/>
      <c r="Y774" s="763"/>
      <c r="Z774" s="166"/>
      <c r="AA774" s="166"/>
      <c r="AB774" s="584"/>
    </row>
    <row r="775" spans="1:28" ht="15.75" customHeight="1">
      <c r="A775" s="759"/>
      <c r="B775" s="751"/>
      <c r="C775" s="752"/>
      <c r="D775" s="751"/>
      <c r="E775" s="753"/>
      <c r="F775" s="750"/>
      <c r="G775" s="166">
        <v>2016</v>
      </c>
      <c r="H775" s="166"/>
      <c r="I775" s="166"/>
      <c r="J775" s="166"/>
      <c r="K775" s="166"/>
      <c r="L775" s="166"/>
      <c r="M775" s="166"/>
      <c r="N775" s="166"/>
      <c r="O775" s="166"/>
      <c r="P775" s="166"/>
      <c r="Q775" s="166"/>
      <c r="R775" s="166"/>
      <c r="S775" s="166"/>
      <c r="T775" s="166"/>
      <c r="U775" s="166"/>
      <c r="V775" s="422"/>
      <c r="W775" s="761"/>
      <c r="X775" s="761"/>
      <c r="Y775" s="763"/>
      <c r="Z775" s="166"/>
      <c r="AA775" s="166"/>
      <c r="AB775" s="584"/>
    </row>
    <row r="776" spans="1:28" ht="15.75" customHeight="1">
      <c r="A776" s="759"/>
      <c r="B776" s="751"/>
      <c r="C776" s="752"/>
      <c r="D776" s="751"/>
      <c r="E776" s="753"/>
      <c r="F776" s="750"/>
      <c r="G776" s="166">
        <v>2023</v>
      </c>
      <c r="H776" s="166"/>
      <c r="I776" s="166"/>
      <c r="J776" s="166"/>
      <c r="K776" s="166"/>
      <c r="L776" s="166"/>
      <c r="M776" s="166"/>
      <c r="N776" s="166"/>
      <c r="O776" s="166"/>
      <c r="P776" s="166"/>
      <c r="Q776" s="166"/>
      <c r="R776" s="166"/>
      <c r="S776" s="166"/>
      <c r="T776" s="166"/>
      <c r="U776" s="166"/>
      <c r="V776" s="422"/>
      <c r="W776" s="761"/>
      <c r="X776" s="761"/>
      <c r="Y776" s="763"/>
      <c r="Z776" s="166"/>
      <c r="AA776" s="166"/>
      <c r="AB776" s="584"/>
    </row>
    <row r="777" spans="1:28" ht="15.75" customHeight="1">
      <c r="A777" s="759"/>
      <c r="B777" s="767">
        <v>6</v>
      </c>
      <c r="C777" s="752" t="s">
        <v>569</v>
      </c>
      <c r="D777" s="751" t="s">
        <v>390</v>
      </c>
      <c r="E777" s="753" t="s">
        <v>385</v>
      </c>
      <c r="F777" s="750" t="s">
        <v>389</v>
      </c>
      <c r="G777" s="166">
        <v>2015</v>
      </c>
      <c r="H777" s="166"/>
      <c r="I777" s="166"/>
      <c r="J777" s="166"/>
      <c r="K777" s="166"/>
      <c r="L777" s="166"/>
      <c r="M777" s="166"/>
      <c r="N777" s="166"/>
      <c r="O777" s="166"/>
      <c r="P777" s="166"/>
      <c r="Q777" s="166"/>
      <c r="R777" s="166"/>
      <c r="S777" s="166"/>
      <c r="T777" s="166"/>
      <c r="U777" s="166"/>
      <c r="V777" s="422"/>
      <c r="W777" s="748" t="s">
        <v>384</v>
      </c>
      <c r="X777" s="748" t="s">
        <v>384</v>
      </c>
      <c r="Y777" s="763" t="s">
        <v>517</v>
      </c>
      <c r="Z777" s="166"/>
      <c r="AA777" s="166"/>
      <c r="AB777" s="584"/>
    </row>
    <row r="778" spans="1:28" ht="15.75" customHeight="1">
      <c r="A778" s="759"/>
      <c r="B778" s="767"/>
      <c r="C778" s="752"/>
      <c r="D778" s="751"/>
      <c r="E778" s="753"/>
      <c r="F778" s="750"/>
      <c r="G778" s="166">
        <v>2016</v>
      </c>
      <c r="H778" s="166"/>
      <c r="I778" s="166"/>
      <c r="J778" s="166"/>
      <c r="K778" s="166"/>
      <c r="L778" s="166"/>
      <c r="M778" s="166"/>
      <c r="N778" s="166"/>
      <c r="O778" s="166"/>
      <c r="P778" s="166"/>
      <c r="Q778" s="166"/>
      <c r="R778" s="166"/>
      <c r="S778" s="166"/>
      <c r="T778" s="166"/>
      <c r="U778" s="166"/>
      <c r="V778" s="422"/>
      <c r="W778" s="748"/>
      <c r="X778" s="748"/>
      <c r="Y778" s="763"/>
      <c r="Z778" s="166"/>
      <c r="AA778" s="166"/>
      <c r="AB778" s="584"/>
    </row>
    <row r="779" spans="1:28" ht="15.75" customHeight="1">
      <c r="A779" s="759"/>
      <c r="B779" s="767"/>
      <c r="C779" s="752"/>
      <c r="D779" s="751"/>
      <c r="E779" s="753"/>
      <c r="F779" s="750"/>
      <c r="G779" s="166">
        <v>2023</v>
      </c>
      <c r="H779" s="166"/>
      <c r="I779" s="166"/>
      <c r="J779" s="166"/>
      <c r="K779" s="166"/>
      <c r="L779" s="166"/>
      <c r="M779" s="166"/>
      <c r="N779" s="166"/>
      <c r="O779" s="166"/>
      <c r="P779" s="166"/>
      <c r="Q779" s="166"/>
      <c r="R779" s="166"/>
      <c r="S779" s="166"/>
      <c r="T779" s="166"/>
      <c r="U779" s="166"/>
      <c r="V779" s="422"/>
      <c r="W779" s="748"/>
      <c r="X779" s="748"/>
      <c r="Y779" s="763"/>
      <c r="Z779" s="166"/>
      <c r="AA779" s="166"/>
      <c r="AB779" s="584"/>
    </row>
    <row r="780" spans="1:28" ht="15.75" customHeight="1">
      <c r="A780" s="759"/>
      <c r="B780" s="767"/>
      <c r="C780" s="752"/>
      <c r="D780" s="751"/>
      <c r="E780" s="753"/>
      <c r="F780" s="750" t="s">
        <v>388</v>
      </c>
      <c r="G780" s="166">
        <v>2015</v>
      </c>
      <c r="H780" s="166"/>
      <c r="I780" s="166"/>
      <c r="J780" s="166"/>
      <c r="K780" s="166"/>
      <c r="L780" s="166"/>
      <c r="M780" s="166"/>
      <c r="N780" s="166"/>
      <c r="O780" s="166"/>
      <c r="P780" s="166"/>
      <c r="Q780" s="166"/>
      <c r="R780" s="166"/>
      <c r="S780" s="166"/>
      <c r="T780" s="166"/>
      <c r="U780" s="166"/>
      <c r="V780" s="422"/>
      <c r="W780" s="748"/>
      <c r="X780" s="748"/>
      <c r="Y780" s="763"/>
      <c r="Z780" s="166"/>
      <c r="AA780" s="166"/>
      <c r="AB780" s="584"/>
    </row>
    <row r="781" spans="1:28" ht="15.75" customHeight="1">
      <c r="A781" s="759"/>
      <c r="B781" s="767"/>
      <c r="C781" s="752"/>
      <c r="D781" s="751"/>
      <c r="E781" s="753"/>
      <c r="F781" s="750"/>
      <c r="G781" s="166">
        <v>2016</v>
      </c>
      <c r="H781" s="166"/>
      <c r="I781" s="166"/>
      <c r="J781" s="166"/>
      <c r="K781" s="166"/>
      <c r="L781" s="166"/>
      <c r="M781" s="166"/>
      <c r="N781" s="166"/>
      <c r="O781" s="166"/>
      <c r="P781" s="166"/>
      <c r="Q781" s="166"/>
      <c r="R781" s="166"/>
      <c r="S781" s="166"/>
      <c r="T781" s="166"/>
      <c r="U781" s="166"/>
      <c r="V781" s="422"/>
      <c r="W781" s="748"/>
      <c r="X781" s="748"/>
      <c r="Y781" s="763"/>
      <c r="Z781" s="166"/>
      <c r="AA781" s="166"/>
      <c r="AB781" s="584"/>
    </row>
    <row r="782" spans="1:28" ht="15.75" customHeight="1">
      <c r="A782" s="759"/>
      <c r="B782" s="767"/>
      <c r="C782" s="752"/>
      <c r="D782" s="751"/>
      <c r="E782" s="753"/>
      <c r="F782" s="750"/>
      <c r="G782" s="166">
        <v>2023</v>
      </c>
      <c r="H782" s="166"/>
      <c r="I782" s="166"/>
      <c r="J782" s="166"/>
      <c r="K782" s="166"/>
      <c r="L782" s="166"/>
      <c r="M782" s="166"/>
      <c r="N782" s="166"/>
      <c r="O782" s="166"/>
      <c r="P782" s="166"/>
      <c r="Q782" s="166"/>
      <c r="R782" s="166"/>
      <c r="S782" s="166"/>
      <c r="T782" s="166"/>
      <c r="U782" s="166"/>
      <c r="V782" s="422"/>
      <c r="W782" s="748"/>
      <c r="X782" s="748"/>
      <c r="Y782" s="763"/>
      <c r="Z782" s="166"/>
      <c r="AA782" s="166"/>
      <c r="AB782" s="584"/>
    </row>
    <row r="783" spans="1:28" ht="15.75" customHeight="1">
      <c r="A783" s="759"/>
      <c r="B783" s="751">
        <v>7</v>
      </c>
      <c r="C783" s="752" t="s">
        <v>570</v>
      </c>
      <c r="D783" s="751" t="s">
        <v>390</v>
      </c>
      <c r="E783" s="753" t="s">
        <v>385</v>
      </c>
      <c r="F783" s="750" t="s">
        <v>389</v>
      </c>
      <c r="G783" s="166">
        <v>2015</v>
      </c>
      <c r="H783" s="166"/>
      <c r="I783" s="166"/>
      <c r="J783" s="166"/>
      <c r="K783" s="166"/>
      <c r="L783" s="166"/>
      <c r="M783" s="166"/>
      <c r="N783" s="166"/>
      <c r="O783" s="166"/>
      <c r="P783" s="166"/>
      <c r="Q783" s="166"/>
      <c r="R783" s="166"/>
      <c r="S783" s="166"/>
      <c r="T783" s="166"/>
      <c r="U783" s="166"/>
      <c r="V783" s="422"/>
      <c r="W783" s="748" t="s">
        <v>384</v>
      </c>
      <c r="X783" s="748" t="s">
        <v>384</v>
      </c>
      <c r="Y783" s="763" t="s">
        <v>517</v>
      </c>
      <c r="Z783" s="166"/>
      <c r="AA783" s="166"/>
      <c r="AB783" s="584"/>
    </row>
    <row r="784" spans="1:28" ht="15.75" customHeight="1">
      <c r="A784" s="759"/>
      <c r="B784" s="751"/>
      <c r="C784" s="752"/>
      <c r="D784" s="751"/>
      <c r="E784" s="753"/>
      <c r="F784" s="750"/>
      <c r="G784" s="166">
        <v>2016</v>
      </c>
      <c r="H784" s="166"/>
      <c r="I784" s="166"/>
      <c r="J784" s="166"/>
      <c r="K784" s="166"/>
      <c r="L784" s="166"/>
      <c r="M784" s="166"/>
      <c r="N784" s="166"/>
      <c r="O784" s="166"/>
      <c r="P784" s="574">
        <v>1</v>
      </c>
      <c r="Q784" s="574"/>
      <c r="R784" s="574"/>
      <c r="S784" s="574"/>
      <c r="T784" s="574"/>
      <c r="U784" s="574"/>
      <c r="V784" s="579" t="s">
        <v>1274</v>
      </c>
      <c r="W784" s="748"/>
      <c r="X784" s="748"/>
      <c r="Y784" s="763"/>
      <c r="Z784" s="166"/>
      <c r="AA784" s="166"/>
      <c r="AB784" s="585" t="s">
        <v>384</v>
      </c>
    </row>
    <row r="785" spans="1:28" ht="15.75" customHeight="1">
      <c r="A785" s="759"/>
      <c r="B785" s="751"/>
      <c r="C785" s="752"/>
      <c r="D785" s="751"/>
      <c r="E785" s="753"/>
      <c r="F785" s="750"/>
      <c r="G785" s="166">
        <v>2023</v>
      </c>
      <c r="H785" s="166"/>
      <c r="I785" s="166"/>
      <c r="J785" s="166"/>
      <c r="K785" s="166"/>
      <c r="L785" s="166"/>
      <c r="M785" s="166"/>
      <c r="N785" s="166"/>
      <c r="O785" s="166"/>
      <c r="P785" s="166"/>
      <c r="Q785" s="166"/>
      <c r="R785" s="166"/>
      <c r="S785" s="166"/>
      <c r="T785" s="166"/>
      <c r="U785" s="166"/>
      <c r="V785" s="422"/>
      <c r="W785" s="748"/>
      <c r="X785" s="748"/>
      <c r="Y785" s="763"/>
      <c r="Z785" s="166"/>
      <c r="AA785" s="166"/>
      <c r="AB785" s="584"/>
    </row>
    <row r="786" spans="1:28" ht="15.75" customHeight="1">
      <c r="A786" s="759"/>
      <c r="B786" s="751"/>
      <c r="C786" s="752"/>
      <c r="D786" s="751"/>
      <c r="E786" s="753"/>
      <c r="F786" s="750" t="s">
        <v>388</v>
      </c>
      <c r="G786" s="166">
        <v>2015</v>
      </c>
      <c r="H786" s="166"/>
      <c r="I786" s="166"/>
      <c r="J786" s="166"/>
      <c r="K786" s="166"/>
      <c r="L786" s="166"/>
      <c r="M786" s="166"/>
      <c r="N786" s="166"/>
      <c r="O786" s="166"/>
      <c r="P786" s="166"/>
      <c r="Q786" s="166"/>
      <c r="R786" s="166"/>
      <c r="S786" s="166"/>
      <c r="T786" s="166"/>
      <c r="U786" s="166"/>
      <c r="V786" s="422"/>
      <c r="W786" s="748"/>
      <c r="X786" s="748"/>
      <c r="Y786" s="763"/>
      <c r="Z786" s="166"/>
      <c r="AA786" s="166"/>
      <c r="AB786" s="584"/>
    </row>
    <row r="787" spans="1:28" ht="15.75" customHeight="1">
      <c r="A787" s="759"/>
      <c r="B787" s="751"/>
      <c r="C787" s="752"/>
      <c r="D787" s="751"/>
      <c r="E787" s="753"/>
      <c r="F787" s="750"/>
      <c r="G787" s="166">
        <v>2016</v>
      </c>
      <c r="H787" s="166"/>
      <c r="I787" s="166"/>
      <c r="J787" s="166"/>
      <c r="K787" s="166"/>
      <c r="L787" s="166"/>
      <c r="M787" s="166"/>
      <c r="N787" s="166"/>
      <c r="O787" s="166"/>
      <c r="P787" s="436">
        <v>0</v>
      </c>
      <c r="Q787" s="436"/>
      <c r="R787" s="436"/>
      <c r="S787" s="436"/>
      <c r="T787" s="436"/>
      <c r="U787" s="436"/>
      <c r="V787" s="632">
        <v>0</v>
      </c>
      <c r="W787" s="748"/>
      <c r="X787" s="748"/>
      <c r="Y787" s="763"/>
      <c r="Z787" s="166"/>
      <c r="AA787" s="166"/>
      <c r="AB787" s="648" t="s">
        <v>384</v>
      </c>
    </row>
    <row r="788" spans="1:28" ht="15.75" customHeight="1">
      <c r="A788" s="759"/>
      <c r="B788" s="751"/>
      <c r="C788" s="752"/>
      <c r="D788" s="751"/>
      <c r="E788" s="753"/>
      <c r="F788" s="750"/>
      <c r="G788" s="166">
        <v>2023</v>
      </c>
      <c r="H788" s="166"/>
      <c r="I788" s="166"/>
      <c r="J788" s="166"/>
      <c r="K788" s="166"/>
      <c r="L788" s="166"/>
      <c r="M788" s="166"/>
      <c r="N788" s="166"/>
      <c r="O788" s="166"/>
      <c r="P788" s="166"/>
      <c r="Q788" s="166"/>
      <c r="R788" s="166"/>
      <c r="S788" s="166"/>
      <c r="T788" s="166"/>
      <c r="U788" s="166"/>
      <c r="V788" s="422"/>
      <c r="W788" s="748"/>
      <c r="X788" s="748"/>
      <c r="Y788" s="763"/>
      <c r="Z788" s="166"/>
      <c r="AA788" s="166"/>
      <c r="AB788" s="584"/>
    </row>
    <row r="789" spans="1:28" ht="15.75" customHeight="1">
      <c r="A789" s="759"/>
      <c r="B789" s="751">
        <v>8</v>
      </c>
      <c r="C789" s="752" t="s">
        <v>571</v>
      </c>
      <c r="D789" s="751" t="s">
        <v>390</v>
      </c>
      <c r="E789" s="753" t="s">
        <v>385</v>
      </c>
      <c r="F789" s="750" t="s">
        <v>389</v>
      </c>
      <c r="G789" s="166">
        <v>2015</v>
      </c>
      <c r="H789" s="166"/>
      <c r="I789" s="166"/>
      <c r="J789" s="166"/>
      <c r="K789" s="166"/>
      <c r="L789" s="166"/>
      <c r="M789" s="166"/>
      <c r="N789" s="166"/>
      <c r="O789" s="166"/>
      <c r="P789" s="166"/>
      <c r="Q789" s="166"/>
      <c r="R789" s="166"/>
      <c r="S789" s="166"/>
      <c r="T789" s="166"/>
      <c r="U789" s="166"/>
      <c r="V789" s="422"/>
      <c r="W789" s="748" t="s">
        <v>384</v>
      </c>
      <c r="X789" s="748" t="s">
        <v>384</v>
      </c>
      <c r="Y789" s="763" t="s">
        <v>517</v>
      </c>
      <c r="Z789" s="166"/>
      <c r="AA789" s="166"/>
      <c r="AB789" s="584"/>
    </row>
    <row r="790" spans="1:28" ht="15.75" customHeight="1">
      <c r="A790" s="759"/>
      <c r="B790" s="751"/>
      <c r="C790" s="752"/>
      <c r="D790" s="751"/>
      <c r="E790" s="753"/>
      <c r="F790" s="750"/>
      <c r="G790" s="166">
        <v>2016</v>
      </c>
      <c r="H790" s="166"/>
      <c r="I790" s="166"/>
      <c r="J790" s="166"/>
      <c r="K790" s="166"/>
      <c r="L790" s="166"/>
      <c r="M790" s="166"/>
      <c r="N790" s="166"/>
      <c r="O790" s="166"/>
      <c r="P790" s="166"/>
      <c r="Q790" s="166"/>
      <c r="R790" s="166"/>
      <c r="S790" s="166"/>
      <c r="T790" s="166"/>
      <c r="U790" s="166"/>
      <c r="V790" s="422"/>
      <c r="W790" s="748"/>
      <c r="X790" s="748"/>
      <c r="Y790" s="763"/>
      <c r="Z790" s="166"/>
      <c r="AA790" s="166"/>
      <c r="AB790" s="584"/>
    </row>
    <row r="791" spans="1:28" ht="15.75" customHeight="1">
      <c r="A791" s="759"/>
      <c r="B791" s="751"/>
      <c r="C791" s="752"/>
      <c r="D791" s="751"/>
      <c r="E791" s="753"/>
      <c r="F791" s="750"/>
      <c r="G791" s="432">
        <v>2023</v>
      </c>
      <c r="H791" s="166"/>
      <c r="I791" s="166"/>
      <c r="J791" s="166"/>
      <c r="K791" s="166"/>
      <c r="L791" s="166"/>
      <c r="M791" s="166"/>
      <c r="N791" s="166"/>
      <c r="O791" s="166"/>
      <c r="P791" s="166"/>
      <c r="Q791" s="166"/>
      <c r="R791" s="166"/>
      <c r="S791" s="166"/>
      <c r="T791" s="166"/>
      <c r="U791" s="166"/>
      <c r="V791" s="422"/>
      <c r="W791" s="748"/>
      <c r="X791" s="748"/>
      <c r="Y791" s="763"/>
      <c r="Z791" s="166"/>
      <c r="AA791" s="166"/>
      <c r="AB791" s="584"/>
    </row>
    <row r="792" spans="1:28" ht="15.75" customHeight="1">
      <c r="A792" s="759"/>
      <c r="B792" s="751"/>
      <c r="C792" s="752"/>
      <c r="D792" s="751"/>
      <c r="E792" s="753"/>
      <c r="F792" s="750" t="s">
        <v>388</v>
      </c>
      <c r="G792" s="166">
        <v>2015</v>
      </c>
      <c r="H792" s="166"/>
      <c r="I792" s="166"/>
      <c r="J792" s="166"/>
      <c r="K792" s="166"/>
      <c r="L792" s="166"/>
      <c r="M792" s="166"/>
      <c r="N792" s="166"/>
      <c r="O792" s="166"/>
      <c r="P792" s="166"/>
      <c r="Q792" s="166"/>
      <c r="R792" s="166"/>
      <c r="S792" s="166"/>
      <c r="T792" s="166"/>
      <c r="U792" s="166"/>
      <c r="V792" s="422"/>
      <c r="W792" s="748"/>
      <c r="X792" s="748"/>
      <c r="Y792" s="763"/>
      <c r="Z792" s="166"/>
      <c r="AA792" s="166"/>
      <c r="AB792" s="584"/>
    </row>
    <row r="793" spans="1:28" ht="15.75" customHeight="1">
      <c r="A793" s="759"/>
      <c r="B793" s="751"/>
      <c r="C793" s="752"/>
      <c r="D793" s="751"/>
      <c r="E793" s="753"/>
      <c r="F793" s="750"/>
      <c r="G793" s="166">
        <v>2016</v>
      </c>
      <c r="H793" s="166"/>
      <c r="I793" s="166"/>
      <c r="J793" s="166"/>
      <c r="K793" s="166"/>
      <c r="L793" s="166"/>
      <c r="M793" s="166"/>
      <c r="N793" s="166"/>
      <c r="O793" s="166"/>
      <c r="P793" s="166"/>
      <c r="Q793" s="166"/>
      <c r="R793" s="166"/>
      <c r="S793" s="166"/>
      <c r="T793" s="166"/>
      <c r="U793" s="166"/>
      <c r="V793" s="422"/>
      <c r="W793" s="748"/>
      <c r="X793" s="748"/>
      <c r="Y793" s="763"/>
      <c r="Z793" s="166"/>
      <c r="AA793" s="166"/>
      <c r="AB793" s="584"/>
    </row>
    <row r="794" spans="1:28" ht="15.75" customHeight="1">
      <c r="A794" s="759"/>
      <c r="B794" s="751"/>
      <c r="C794" s="752"/>
      <c r="D794" s="751"/>
      <c r="E794" s="753"/>
      <c r="F794" s="750"/>
      <c r="G794" s="166">
        <v>2023</v>
      </c>
      <c r="H794" s="166"/>
      <c r="I794" s="166"/>
      <c r="J794" s="166"/>
      <c r="K794" s="166"/>
      <c r="L794" s="166"/>
      <c r="M794" s="166"/>
      <c r="N794" s="166"/>
      <c r="O794" s="166"/>
      <c r="P794" s="166"/>
      <c r="Q794" s="166"/>
      <c r="R794" s="166"/>
      <c r="S794" s="166"/>
      <c r="T794" s="166"/>
      <c r="U794" s="166"/>
      <c r="V794" s="422"/>
      <c r="W794" s="748"/>
      <c r="X794" s="748"/>
      <c r="Y794" s="763"/>
      <c r="Z794" s="166"/>
      <c r="AA794" s="166"/>
      <c r="AB794" s="584"/>
    </row>
    <row r="795" spans="1:28" ht="15.75" customHeight="1">
      <c r="A795" s="759"/>
      <c r="B795" s="767">
        <v>9</v>
      </c>
      <c r="C795" s="774" t="s">
        <v>684</v>
      </c>
      <c r="D795" s="767" t="s">
        <v>390</v>
      </c>
      <c r="E795" s="781" t="s">
        <v>385</v>
      </c>
      <c r="F795" s="782" t="s">
        <v>389</v>
      </c>
      <c r="G795" s="432">
        <v>2015</v>
      </c>
      <c r="H795" s="432"/>
      <c r="I795" s="432"/>
      <c r="J795" s="432"/>
      <c r="K795" s="432"/>
      <c r="L795" s="432"/>
      <c r="M795" s="432"/>
      <c r="N795" s="432"/>
      <c r="O795" s="432"/>
      <c r="P795" s="432"/>
      <c r="Q795" s="432"/>
      <c r="R795" s="432"/>
      <c r="S795" s="432"/>
      <c r="T795" s="432"/>
      <c r="U795" s="432"/>
      <c r="V795" s="423"/>
      <c r="W795" s="761" t="s">
        <v>384</v>
      </c>
      <c r="X795" s="761" t="s">
        <v>384</v>
      </c>
      <c r="Y795" s="763" t="s">
        <v>517</v>
      </c>
      <c r="Z795" s="432"/>
      <c r="AA795" s="432"/>
      <c r="AB795" s="587"/>
    </row>
    <row r="796" spans="1:28" ht="15.75" customHeight="1">
      <c r="A796" s="759"/>
      <c r="B796" s="767"/>
      <c r="C796" s="774"/>
      <c r="D796" s="767"/>
      <c r="E796" s="781"/>
      <c r="F796" s="782"/>
      <c r="G796" s="432">
        <v>2016</v>
      </c>
      <c r="H796" s="432"/>
      <c r="I796" s="432"/>
      <c r="J796" s="432"/>
      <c r="K796" s="432"/>
      <c r="L796" s="432"/>
      <c r="M796" s="432"/>
      <c r="N796" s="432"/>
      <c r="O796" s="432"/>
      <c r="P796" s="432"/>
      <c r="Q796" s="432"/>
      <c r="R796" s="432"/>
      <c r="S796" s="432"/>
      <c r="T796" s="432"/>
      <c r="U796" s="432"/>
      <c r="V796" s="423"/>
      <c r="W796" s="761"/>
      <c r="X796" s="761"/>
      <c r="Y796" s="763"/>
      <c r="Z796" s="432"/>
      <c r="AA796" s="432"/>
      <c r="AB796" s="587"/>
    </row>
    <row r="797" spans="1:28" ht="15.75" customHeight="1">
      <c r="A797" s="759"/>
      <c r="B797" s="767"/>
      <c r="C797" s="774"/>
      <c r="D797" s="767"/>
      <c r="E797" s="781"/>
      <c r="F797" s="782"/>
      <c r="G797" s="432">
        <v>2023</v>
      </c>
      <c r="H797" s="432"/>
      <c r="I797" s="432"/>
      <c r="J797" s="432"/>
      <c r="K797" s="432"/>
      <c r="L797" s="432"/>
      <c r="M797" s="432"/>
      <c r="N797" s="432"/>
      <c r="O797" s="432"/>
      <c r="P797" s="432"/>
      <c r="Q797" s="432"/>
      <c r="R797" s="432"/>
      <c r="S797" s="432"/>
      <c r="T797" s="432"/>
      <c r="U797" s="432"/>
      <c r="V797" s="423"/>
      <c r="W797" s="761"/>
      <c r="X797" s="761"/>
      <c r="Y797" s="763"/>
      <c r="Z797" s="432"/>
      <c r="AA797" s="432"/>
      <c r="AB797" s="587"/>
    </row>
    <row r="798" spans="1:28" ht="15.75" customHeight="1">
      <c r="A798" s="759"/>
      <c r="B798" s="767"/>
      <c r="C798" s="774"/>
      <c r="D798" s="767"/>
      <c r="E798" s="781"/>
      <c r="F798" s="782" t="s">
        <v>388</v>
      </c>
      <c r="G798" s="432">
        <v>2015</v>
      </c>
      <c r="H798" s="432"/>
      <c r="I798" s="432"/>
      <c r="J798" s="432"/>
      <c r="K798" s="432"/>
      <c r="L798" s="432"/>
      <c r="M798" s="432"/>
      <c r="N798" s="432"/>
      <c r="O798" s="432"/>
      <c r="P798" s="432"/>
      <c r="Q798" s="432"/>
      <c r="R798" s="432"/>
      <c r="S798" s="432"/>
      <c r="T798" s="432"/>
      <c r="U798" s="432"/>
      <c r="V798" s="423"/>
      <c r="W798" s="761"/>
      <c r="X798" s="761"/>
      <c r="Y798" s="763"/>
      <c r="Z798" s="432"/>
      <c r="AA798" s="432"/>
      <c r="AB798" s="587"/>
    </row>
    <row r="799" spans="1:28" ht="15.75" customHeight="1">
      <c r="A799" s="759"/>
      <c r="B799" s="767"/>
      <c r="C799" s="774"/>
      <c r="D799" s="767"/>
      <c r="E799" s="781"/>
      <c r="F799" s="782"/>
      <c r="G799" s="432">
        <v>2016</v>
      </c>
      <c r="H799" s="432"/>
      <c r="I799" s="432"/>
      <c r="J799" s="432"/>
      <c r="K799" s="432"/>
      <c r="L799" s="432"/>
      <c r="M799" s="432"/>
      <c r="N799" s="432"/>
      <c r="O799" s="432"/>
      <c r="P799" s="432"/>
      <c r="Q799" s="432"/>
      <c r="R799" s="432"/>
      <c r="S799" s="432"/>
      <c r="T799" s="432"/>
      <c r="U799" s="432"/>
      <c r="V799" s="423"/>
      <c r="W799" s="761"/>
      <c r="X799" s="761"/>
      <c r="Y799" s="763"/>
      <c r="Z799" s="432"/>
      <c r="AA799" s="432"/>
      <c r="AB799" s="587"/>
    </row>
    <row r="800" spans="1:28" ht="15.75" customHeight="1">
      <c r="A800" s="759"/>
      <c r="B800" s="767"/>
      <c r="C800" s="774"/>
      <c r="D800" s="767"/>
      <c r="E800" s="781"/>
      <c r="F800" s="782"/>
      <c r="G800" s="432">
        <v>2023</v>
      </c>
      <c r="H800" s="432"/>
      <c r="I800" s="432"/>
      <c r="J800" s="432"/>
      <c r="K800" s="432"/>
      <c r="L800" s="432"/>
      <c r="M800" s="432"/>
      <c r="N800" s="432"/>
      <c r="O800" s="432"/>
      <c r="P800" s="432"/>
      <c r="Q800" s="432"/>
      <c r="R800" s="432"/>
      <c r="S800" s="432"/>
      <c r="T800" s="432"/>
      <c r="U800" s="432"/>
      <c r="V800" s="423"/>
      <c r="W800" s="761"/>
      <c r="X800" s="761"/>
      <c r="Y800" s="763"/>
      <c r="Z800" s="432"/>
      <c r="AA800" s="432"/>
      <c r="AB800" s="587"/>
    </row>
    <row r="801" spans="1:28" ht="15.75" customHeight="1">
      <c r="A801" s="759"/>
      <c r="B801" s="767">
        <v>10</v>
      </c>
      <c r="C801" s="774" t="s">
        <v>685</v>
      </c>
      <c r="D801" s="767" t="s">
        <v>390</v>
      </c>
      <c r="E801" s="781" t="s">
        <v>385</v>
      </c>
      <c r="F801" s="782" t="s">
        <v>389</v>
      </c>
      <c r="G801" s="432">
        <v>2015</v>
      </c>
      <c r="H801" s="432"/>
      <c r="I801" s="432"/>
      <c r="J801" s="432"/>
      <c r="K801" s="432"/>
      <c r="L801" s="432"/>
      <c r="M801" s="432"/>
      <c r="N801" s="432"/>
      <c r="O801" s="432"/>
      <c r="P801" s="432"/>
      <c r="Q801" s="432"/>
      <c r="R801" s="432"/>
      <c r="S801" s="432"/>
      <c r="T801" s="432"/>
      <c r="U801" s="432"/>
      <c r="V801" s="423"/>
      <c r="W801" s="761" t="s">
        <v>384</v>
      </c>
      <c r="X801" s="761" t="s">
        <v>384</v>
      </c>
      <c r="Y801" s="763" t="s">
        <v>517</v>
      </c>
      <c r="Z801" s="432"/>
      <c r="AA801" s="432"/>
      <c r="AB801" s="587"/>
    </row>
    <row r="802" spans="1:28" ht="15.75" customHeight="1">
      <c r="A802" s="759"/>
      <c r="B802" s="767"/>
      <c r="C802" s="774"/>
      <c r="D802" s="767"/>
      <c r="E802" s="781"/>
      <c r="F802" s="782"/>
      <c r="G802" s="432">
        <v>2016</v>
      </c>
      <c r="H802" s="432"/>
      <c r="I802" s="432"/>
      <c r="J802" s="432"/>
      <c r="K802" s="432"/>
      <c r="L802" s="432"/>
      <c r="M802" s="432"/>
      <c r="N802" s="432"/>
      <c r="O802" s="432"/>
      <c r="P802" s="432"/>
      <c r="Q802" s="432"/>
      <c r="R802" s="432"/>
      <c r="S802" s="432"/>
      <c r="T802" s="432"/>
      <c r="U802" s="432"/>
      <c r="V802" s="423"/>
      <c r="W802" s="761"/>
      <c r="X802" s="761"/>
      <c r="Y802" s="763"/>
      <c r="Z802" s="432"/>
      <c r="AA802" s="432"/>
      <c r="AB802" s="587"/>
    </row>
    <row r="803" spans="1:28" ht="15.75" customHeight="1">
      <c r="A803" s="759"/>
      <c r="B803" s="767"/>
      <c r="C803" s="774"/>
      <c r="D803" s="767"/>
      <c r="E803" s="781"/>
      <c r="F803" s="782"/>
      <c r="G803" s="432">
        <v>2023</v>
      </c>
      <c r="H803" s="432"/>
      <c r="I803" s="432"/>
      <c r="J803" s="432"/>
      <c r="K803" s="432"/>
      <c r="L803" s="432"/>
      <c r="M803" s="432"/>
      <c r="N803" s="432"/>
      <c r="O803" s="432"/>
      <c r="P803" s="432"/>
      <c r="Q803" s="432"/>
      <c r="R803" s="432"/>
      <c r="S803" s="432"/>
      <c r="T803" s="432"/>
      <c r="U803" s="432"/>
      <c r="V803" s="423"/>
      <c r="W803" s="761"/>
      <c r="X803" s="761"/>
      <c r="Y803" s="763"/>
      <c r="Z803" s="432"/>
      <c r="AA803" s="432"/>
      <c r="AB803" s="587"/>
    </row>
    <row r="804" spans="1:28" ht="15.75" customHeight="1">
      <c r="A804" s="759"/>
      <c r="B804" s="767"/>
      <c r="C804" s="774"/>
      <c r="D804" s="767"/>
      <c r="E804" s="781"/>
      <c r="F804" s="782" t="s">
        <v>388</v>
      </c>
      <c r="G804" s="432">
        <v>2015</v>
      </c>
      <c r="H804" s="432"/>
      <c r="I804" s="432"/>
      <c r="J804" s="432"/>
      <c r="K804" s="432"/>
      <c r="L804" s="432"/>
      <c r="M804" s="432"/>
      <c r="N804" s="432"/>
      <c r="O804" s="432"/>
      <c r="P804" s="432"/>
      <c r="Q804" s="432"/>
      <c r="R804" s="432"/>
      <c r="S804" s="432"/>
      <c r="T804" s="432"/>
      <c r="U804" s="432"/>
      <c r="V804" s="423"/>
      <c r="W804" s="761"/>
      <c r="X804" s="761"/>
      <c r="Y804" s="763"/>
      <c r="Z804" s="432"/>
      <c r="AA804" s="432"/>
      <c r="AB804" s="587"/>
    </row>
    <row r="805" spans="1:28" ht="15.75" customHeight="1">
      <c r="A805" s="759"/>
      <c r="B805" s="767"/>
      <c r="C805" s="774"/>
      <c r="D805" s="767"/>
      <c r="E805" s="781"/>
      <c r="F805" s="782"/>
      <c r="G805" s="432">
        <v>2016</v>
      </c>
      <c r="H805" s="432"/>
      <c r="I805" s="432"/>
      <c r="J805" s="432"/>
      <c r="K805" s="432"/>
      <c r="L805" s="432"/>
      <c r="M805" s="432"/>
      <c r="N805" s="432"/>
      <c r="O805" s="432"/>
      <c r="P805" s="432"/>
      <c r="Q805" s="432"/>
      <c r="R805" s="432"/>
      <c r="S805" s="432"/>
      <c r="T805" s="432"/>
      <c r="U805" s="432"/>
      <c r="V805" s="423"/>
      <c r="W805" s="761"/>
      <c r="X805" s="761"/>
      <c r="Y805" s="763"/>
      <c r="Z805" s="432"/>
      <c r="AA805" s="432"/>
      <c r="AB805" s="587"/>
    </row>
    <row r="806" spans="1:28" ht="15.75" customHeight="1">
      <c r="A806" s="759"/>
      <c r="B806" s="767"/>
      <c r="C806" s="774"/>
      <c r="D806" s="767"/>
      <c r="E806" s="781"/>
      <c r="F806" s="782"/>
      <c r="G806" s="432">
        <v>2023</v>
      </c>
      <c r="H806" s="432"/>
      <c r="I806" s="432"/>
      <c r="J806" s="432"/>
      <c r="K806" s="432"/>
      <c r="L806" s="432"/>
      <c r="M806" s="432"/>
      <c r="N806" s="432"/>
      <c r="O806" s="432"/>
      <c r="P806" s="432"/>
      <c r="Q806" s="432"/>
      <c r="R806" s="432"/>
      <c r="S806" s="432"/>
      <c r="T806" s="432"/>
      <c r="U806" s="432"/>
      <c r="V806" s="423"/>
      <c r="W806" s="761"/>
      <c r="X806" s="761"/>
      <c r="Y806" s="763"/>
      <c r="Z806" s="432"/>
      <c r="AA806" s="432"/>
      <c r="AB806" s="587"/>
    </row>
    <row r="807" spans="1:28" ht="15.75" customHeight="1">
      <c r="A807" s="759"/>
      <c r="B807" s="751">
        <v>11</v>
      </c>
      <c r="C807" s="752" t="s">
        <v>572</v>
      </c>
      <c r="D807" s="751" t="s">
        <v>396</v>
      </c>
      <c r="E807" s="753" t="s">
        <v>385</v>
      </c>
      <c r="F807" s="750" t="s">
        <v>389</v>
      </c>
      <c r="G807" s="166">
        <v>2015</v>
      </c>
      <c r="H807" s="166"/>
      <c r="I807" s="166"/>
      <c r="J807" s="166"/>
      <c r="K807" s="166"/>
      <c r="L807" s="166"/>
      <c r="M807" s="166"/>
      <c r="N807" s="166"/>
      <c r="O807" s="166"/>
      <c r="P807" s="166"/>
      <c r="Q807" s="166"/>
      <c r="R807" s="166"/>
      <c r="S807" s="166"/>
      <c r="T807" s="166"/>
      <c r="U807" s="166"/>
      <c r="V807" s="422"/>
      <c r="W807" s="761" t="s">
        <v>384</v>
      </c>
      <c r="X807" s="761" t="s">
        <v>384</v>
      </c>
      <c r="Y807" s="763" t="s">
        <v>517</v>
      </c>
      <c r="Z807" s="166"/>
      <c r="AA807" s="166"/>
      <c r="AB807" s="584"/>
    </row>
    <row r="808" spans="1:28" ht="15.75" customHeight="1">
      <c r="A808" s="759"/>
      <c r="B808" s="751"/>
      <c r="C808" s="752"/>
      <c r="D808" s="751"/>
      <c r="E808" s="753"/>
      <c r="F808" s="750"/>
      <c r="G808" s="166">
        <v>2016</v>
      </c>
      <c r="H808" s="166"/>
      <c r="I808" s="166"/>
      <c r="J808" s="166"/>
      <c r="K808" s="166"/>
      <c r="L808" s="166"/>
      <c r="M808" s="166"/>
      <c r="N808" s="166"/>
      <c r="O808" s="166"/>
      <c r="P808" s="166"/>
      <c r="Q808" s="166"/>
      <c r="R808" s="166"/>
      <c r="S808" s="166"/>
      <c r="T808" s="166"/>
      <c r="U808" s="166"/>
      <c r="V808" s="422"/>
      <c r="W808" s="761"/>
      <c r="X808" s="761"/>
      <c r="Y808" s="763"/>
      <c r="Z808" s="166"/>
      <c r="AA808" s="166"/>
      <c r="AB808" s="584"/>
    </row>
    <row r="809" spans="1:28" ht="15.75" customHeight="1">
      <c r="A809" s="759"/>
      <c r="B809" s="751"/>
      <c r="C809" s="752"/>
      <c r="D809" s="751"/>
      <c r="E809" s="753"/>
      <c r="F809" s="750"/>
      <c r="G809" s="166">
        <v>2023</v>
      </c>
      <c r="H809" s="166"/>
      <c r="I809" s="166"/>
      <c r="J809" s="166"/>
      <c r="K809" s="166"/>
      <c r="L809" s="166"/>
      <c r="M809" s="166"/>
      <c r="N809" s="166"/>
      <c r="O809" s="166"/>
      <c r="P809" s="166"/>
      <c r="Q809" s="166"/>
      <c r="R809" s="166"/>
      <c r="S809" s="166"/>
      <c r="T809" s="166"/>
      <c r="U809" s="166"/>
      <c r="V809" s="422"/>
      <c r="W809" s="761"/>
      <c r="X809" s="761"/>
      <c r="Y809" s="763"/>
      <c r="Z809" s="166"/>
      <c r="AA809" s="166"/>
      <c r="AB809" s="584"/>
    </row>
    <row r="810" spans="1:28" ht="15.75" customHeight="1">
      <c r="A810" s="759"/>
      <c r="B810" s="751"/>
      <c r="C810" s="752"/>
      <c r="D810" s="751"/>
      <c r="E810" s="753"/>
      <c r="F810" s="750" t="s">
        <v>388</v>
      </c>
      <c r="G810" s="166">
        <v>2015</v>
      </c>
      <c r="H810" s="166"/>
      <c r="I810" s="166"/>
      <c r="J810" s="166"/>
      <c r="K810" s="166"/>
      <c r="L810" s="166"/>
      <c r="M810" s="166"/>
      <c r="N810" s="166"/>
      <c r="O810" s="166"/>
      <c r="P810" s="166"/>
      <c r="Q810" s="166"/>
      <c r="R810" s="166"/>
      <c r="S810" s="166"/>
      <c r="T810" s="166"/>
      <c r="U810" s="166"/>
      <c r="V810" s="422"/>
      <c r="W810" s="761"/>
      <c r="X810" s="761"/>
      <c r="Y810" s="763"/>
      <c r="Z810" s="166"/>
      <c r="AA810" s="166"/>
      <c r="AB810" s="584"/>
    </row>
    <row r="811" spans="1:28" ht="15.75" customHeight="1">
      <c r="A811" s="759"/>
      <c r="B811" s="751"/>
      <c r="C811" s="752"/>
      <c r="D811" s="751"/>
      <c r="E811" s="753"/>
      <c r="F811" s="750"/>
      <c r="G811" s="166">
        <v>2016</v>
      </c>
      <c r="H811" s="166"/>
      <c r="I811" s="166"/>
      <c r="J811" s="166"/>
      <c r="K811" s="166"/>
      <c r="L811" s="166"/>
      <c r="M811" s="166"/>
      <c r="N811" s="166"/>
      <c r="O811" s="166"/>
      <c r="P811" s="166"/>
      <c r="Q811" s="166"/>
      <c r="R811" s="166"/>
      <c r="S811" s="166"/>
      <c r="T811" s="166"/>
      <c r="U811" s="166"/>
      <c r="V811" s="422"/>
      <c r="W811" s="761"/>
      <c r="X811" s="761"/>
      <c r="Y811" s="763"/>
      <c r="Z811" s="166"/>
      <c r="AA811" s="166"/>
      <c r="AB811" s="584"/>
    </row>
    <row r="812" spans="1:28" ht="15.75" customHeight="1">
      <c r="A812" s="759"/>
      <c r="B812" s="751"/>
      <c r="C812" s="752"/>
      <c r="D812" s="751"/>
      <c r="E812" s="753"/>
      <c r="F812" s="750"/>
      <c r="G812" s="166">
        <v>2023</v>
      </c>
      <c r="H812" s="166"/>
      <c r="I812" s="166"/>
      <c r="J812" s="166"/>
      <c r="K812" s="166"/>
      <c r="L812" s="166"/>
      <c r="M812" s="166"/>
      <c r="N812" s="166"/>
      <c r="O812" s="166"/>
      <c r="P812" s="166"/>
      <c r="Q812" s="166"/>
      <c r="R812" s="166"/>
      <c r="S812" s="166"/>
      <c r="T812" s="166"/>
      <c r="U812" s="166"/>
      <c r="V812" s="422"/>
      <c r="W812" s="761"/>
      <c r="X812" s="761"/>
      <c r="Y812" s="763"/>
      <c r="Z812" s="166"/>
      <c r="AA812" s="166"/>
      <c r="AB812" s="584"/>
    </row>
    <row r="813" spans="1:28" ht="15.75" customHeight="1">
      <c r="A813" s="759"/>
      <c r="B813" s="767">
        <v>12</v>
      </c>
      <c r="C813" s="752" t="s">
        <v>573</v>
      </c>
      <c r="D813" s="751" t="s">
        <v>390</v>
      </c>
      <c r="E813" s="753" t="s">
        <v>385</v>
      </c>
      <c r="F813" s="750" t="s">
        <v>389</v>
      </c>
      <c r="G813" s="166">
        <v>2015</v>
      </c>
      <c r="H813" s="166"/>
      <c r="I813" s="166"/>
      <c r="J813" s="166"/>
      <c r="K813" s="166"/>
      <c r="L813" s="166"/>
      <c r="M813" s="166"/>
      <c r="N813" s="166"/>
      <c r="O813" s="166"/>
      <c r="P813" s="166"/>
      <c r="Q813" s="166"/>
      <c r="R813" s="166"/>
      <c r="S813" s="166"/>
      <c r="T813" s="166"/>
      <c r="U813" s="166"/>
      <c r="V813" s="422"/>
      <c r="W813" s="748" t="s">
        <v>384</v>
      </c>
      <c r="X813" s="748" t="s">
        <v>384</v>
      </c>
      <c r="Y813" s="763" t="s">
        <v>517</v>
      </c>
      <c r="Z813" s="166"/>
      <c r="AA813" s="166"/>
      <c r="AB813" s="584"/>
    </row>
    <row r="814" spans="1:28" ht="15.75" customHeight="1">
      <c r="A814" s="759"/>
      <c r="B814" s="767"/>
      <c r="C814" s="752"/>
      <c r="D814" s="751"/>
      <c r="E814" s="753"/>
      <c r="F814" s="750"/>
      <c r="G814" s="166">
        <v>2016</v>
      </c>
      <c r="H814" s="166"/>
      <c r="I814" s="166"/>
      <c r="J814" s="166"/>
      <c r="K814" s="166"/>
      <c r="L814" s="166"/>
      <c r="M814" s="166"/>
      <c r="N814" s="166"/>
      <c r="O814" s="166"/>
      <c r="P814" s="166"/>
      <c r="Q814" s="166"/>
      <c r="R814" s="166"/>
      <c r="S814" s="166"/>
      <c r="T814" s="166"/>
      <c r="U814" s="166"/>
      <c r="V814" s="422"/>
      <c r="W814" s="748"/>
      <c r="X814" s="748"/>
      <c r="Y814" s="763"/>
      <c r="Z814" s="166"/>
      <c r="AA814" s="166"/>
      <c r="AB814" s="584"/>
    </row>
    <row r="815" spans="1:28" ht="15.75" customHeight="1">
      <c r="A815" s="759"/>
      <c r="B815" s="767"/>
      <c r="C815" s="752"/>
      <c r="D815" s="751"/>
      <c r="E815" s="753"/>
      <c r="F815" s="750"/>
      <c r="G815" s="166">
        <v>2023</v>
      </c>
      <c r="H815" s="166"/>
      <c r="I815" s="166"/>
      <c r="J815" s="166"/>
      <c r="K815" s="166"/>
      <c r="L815" s="166"/>
      <c r="M815" s="166"/>
      <c r="N815" s="166"/>
      <c r="O815" s="166"/>
      <c r="P815" s="166"/>
      <c r="Q815" s="166"/>
      <c r="R815" s="166"/>
      <c r="S815" s="166"/>
      <c r="T815" s="166"/>
      <c r="U815" s="166"/>
      <c r="V815" s="422"/>
      <c r="W815" s="748"/>
      <c r="X815" s="748"/>
      <c r="Y815" s="763"/>
      <c r="Z815" s="166"/>
      <c r="AA815" s="166"/>
      <c r="AB815" s="584"/>
    </row>
    <row r="816" spans="1:28" ht="15.75" customHeight="1">
      <c r="A816" s="759"/>
      <c r="B816" s="767"/>
      <c r="C816" s="752"/>
      <c r="D816" s="751"/>
      <c r="E816" s="753"/>
      <c r="F816" s="750" t="s">
        <v>388</v>
      </c>
      <c r="G816" s="166">
        <v>2015</v>
      </c>
      <c r="H816" s="166"/>
      <c r="I816" s="166"/>
      <c r="J816" s="166"/>
      <c r="K816" s="166"/>
      <c r="L816" s="166"/>
      <c r="M816" s="166"/>
      <c r="N816" s="166"/>
      <c r="O816" s="166"/>
      <c r="P816" s="166"/>
      <c r="Q816" s="166"/>
      <c r="R816" s="166"/>
      <c r="S816" s="166"/>
      <c r="T816" s="166"/>
      <c r="U816" s="166"/>
      <c r="V816" s="422"/>
      <c r="W816" s="748"/>
      <c r="X816" s="748"/>
      <c r="Y816" s="763"/>
      <c r="Z816" s="166"/>
      <c r="AA816" s="166"/>
      <c r="AB816" s="584"/>
    </row>
    <row r="817" spans="1:28" ht="15.75" customHeight="1">
      <c r="A817" s="759"/>
      <c r="B817" s="767"/>
      <c r="C817" s="752"/>
      <c r="D817" s="751"/>
      <c r="E817" s="753"/>
      <c r="F817" s="750"/>
      <c r="G817" s="166">
        <v>2016</v>
      </c>
      <c r="H817" s="166"/>
      <c r="I817" s="166"/>
      <c r="J817" s="166"/>
      <c r="K817" s="166"/>
      <c r="L817" s="166"/>
      <c r="M817" s="166"/>
      <c r="N817" s="166"/>
      <c r="O817" s="166"/>
      <c r="P817" s="166"/>
      <c r="Q817" s="166"/>
      <c r="R817" s="166"/>
      <c r="S817" s="166"/>
      <c r="T817" s="166"/>
      <c r="U817" s="166"/>
      <c r="V817" s="422"/>
      <c r="W817" s="748"/>
      <c r="X817" s="748"/>
      <c r="Y817" s="763"/>
      <c r="Z817" s="166"/>
      <c r="AA817" s="166"/>
      <c r="AB817" s="584"/>
    </row>
    <row r="818" spans="1:28" ht="15.75" customHeight="1">
      <c r="A818" s="759"/>
      <c r="B818" s="767"/>
      <c r="C818" s="752"/>
      <c r="D818" s="751"/>
      <c r="E818" s="753"/>
      <c r="F818" s="750"/>
      <c r="G818" s="166">
        <v>2023</v>
      </c>
      <c r="H818" s="166"/>
      <c r="I818" s="166"/>
      <c r="J818" s="166"/>
      <c r="K818" s="166"/>
      <c r="L818" s="166"/>
      <c r="M818" s="166"/>
      <c r="N818" s="166"/>
      <c r="O818" s="166"/>
      <c r="P818" s="166"/>
      <c r="Q818" s="166"/>
      <c r="R818" s="166"/>
      <c r="S818" s="166"/>
      <c r="T818" s="166"/>
      <c r="U818" s="166"/>
      <c r="V818" s="422"/>
      <c r="W818" s="748"/>
      <c r="X818" s="748"/>
      <c r="Y818" s="763"/>
      <c r="Z818" s="166"/>
      <c r="AA818" s="166"/>
      <c r="AB818" s="584"/>
    </row>
    <row r="819" spans="1:28" ht="15.75" customHeight="1">
      <c r="A819" s="759"/>
      <c r="B819" s="751">
        <v>13</v>
      </c>
      <c r="C819" s="752" t="s">
        <v>574</v>
      </c>
      <c r="D819" s="751" t="s">
        <v>390</v>
      </c>
      <c r="E819" s="753" t="s">
        <v>385</v>
      </c>
      <c r="F819" s="750" t="s">
        <v>389</v>
      </c>
      <c r="G819" s="166">
        <v>2015</v>
      </c>
      <c r="H819" s="166"/>
      <c r="I819" s="166"/>
      <c r="J819" s="166"/>
      <c r="K819" s="166"/>
      <c r="L819" s="166"/>
      <c r="M819" s="166"/>
      <c r="N819" s="166"/>
      <c r="O819" s="166"/>
      <c r="P819" s="166"/>
      <c r="Q819" s="166"/>
      <c r="R819" s="166"/>
      <c r="S819" s="166"/>
      <c r="T819" s="166"/>
      <c r="U819" s="166"/>
      <c r="V819" s="422"/>
      <c r="W819" s="748" t="s">
        <v>384</v>
      </c>
      <c r="X819" s="748" t="s">
        <v>384</v>
      </c>
      <c r="Y819" s="763" t="s">
        <v>517</v>
      </c>
      <c r="Z819" s="166"/>
      <c r="AA819" s="166"/>
      <c r="AB819" s="584"/>
    </row>
    <row r="820" spans="1:28" ht="15.75" customHeight="1">
      <c r="A820" s="759"/>
      <c r="B820" s="751"/>
      <c r="C820" s="752"/>
      <c r="D820" s="751"/>
      <c r="E820" s="753"/>
      <c r="F820" s="750"/>
      <c r="G820" s="166">
        <v>2016</v>
      </c>
      <c r="H820" s="166"/>
      <c r="I820" s="166"/>
      <c r="J820" s="166"/>
      <c r="K820" s="166"/>
      <c r="L820" s="166"/>
      <c r="M820" s="166"/>
      <c r="N820" s="166"/>
      <c r="O820" s="166"/>
      <c r="P820" s="574">
        <v>34</v>
      </c>
      <c r="Q820" s="574"/>
      <c r="R820" s="574"/>
      <c r="S820" s="574"/>
      <c r="T820" s="574"/>
      <c r="U820" s="574"/>
      <c r="V820" s="579" t="s">
        <v>1273</v>
      </c>
      <c r="W820" s="748"/>
      <c r="X820" s="748"/>
      <c r="Y820" s="763"/>
      <c r="Z820" s="166"/>
      <c r="AA820" s="166"/>
      <c r="AB820" s="585" t="s">
        <v>384</v>
      </c>
    </row>
    <row r="821" spans="1:28" ht="15.75" customHeight="1">
      <c r="A821" s="759"/>
      <c r="B821" s="751"/>
      <c r="C821" s="752"/>
      <c r="D821" s="751"/>
      <c r="E821" s="753"/>
      <c r="F821" s="750"/>
      <c r="G821" s="432">
        <v>2023</v>
      </c>
      <c r="H821" s="166"/>
      <c r="I821" s="166"/>
      <c r="J821" s="166"/>
      <c r="K821" s="166"/>
      <c r="L821" s="166"/>
      <c r="M821" s="166"/>
      <c r="N821" s="166"/>
      <c r="O821" s="166"/>
      <c r="P821" s="166"/>
      <c r="Q821" s="166"/>
      <c r="R821" s="166"/>
      <c r="S821" s="166"/>
      <c r="T821" s="166"/>
      <c r="U821" s="166"/>
      <c r="V821" s="422"/>
      <c r="W821" s="748"/>
      <c r="X821" s="748"/>
      <c r="Y821" s="763"/>
      <c r="Z821" s="166"/>
      <c r="AA821" s="166"/>
      <c r="AB821" s="584"/>
    </row>
    <row r="822" spans="1:28" ht="15.75" customHeight="1">
      <c r="A822" s="759"/>
      <c r="B822" s="751"/>
      <c r="C822" s="752"/>
      <c r="D822" s="751"/>
      <c r="E822" s="753"/>
      <c r="F822" s="750" t="s">
        <v>388</v>
      </c>
      <c r="G822" s="166">
        <v>2015</v>
      </c>
      <c r="H822" s="166"/>
      <c r="I822" s="166"/>
      <c r="J822" s="166"/>
      <c r="K822" s="166"/>
      <c r="L822" s="166"/>
      <c r="M822" s="166"/>
      <c r="N822" s="166"/>
      <c r="O822" s="166"/>
      <c r="P822" s="166"/>
      <c r="Q822" s="166"/>
      <c r="R822" s="166"/>
      <c r="S822" s="166"/>
      <c r="T822" s="166"/>
      <c r="U822" s="166"/>
      <c r="V822" s="422"/>
      <c r="W822" s="748"/>
      <c r="X822" s="748"/>
      <c r="Y822" s="763"/>
      <c r="Z822" s="166"/>
      <c r="AA822" s="166"/>
      <c r="AB822" s="584"/>
    </row>
    <row r="823" spans="1:28" ht="15.75" customHeight="1">
      <c r="A823" s="759"/>
      <c r="B823" s="751"/>
      <c r="C823" s="752"/>
      <c r="D823" s="751"/>
      <c r="E823" s="753"/>
      <c r="F823" s="750"/>
      <c r="G823" s="166">
        <v>2016</v>
      </c>
      <c r="H823" s="166"/>
      <c r="I823" s="166"/>
      <c r="J823" s="166"/>
      <c r="K823" s="166"/>
      <c r="L823" s="166"/>
      <c r="M823" s="166"/>
      <c r="N823" s="166"/>
      <c r="O823" s="166"/>
      <c r="P823" s="436">
        <v>0</v>
      </c>
      <c r="Q823" s="436"/>
      <c r="R823" s="436"/>
      <c r="S823" s="436"/>
      <c r="T823" s="436"/>
      <c r="U823" s="436"/>
      <c r="V823" s="632">
        <v>0</v>
      </c>
      <c r="W823" s="748"/>
      <c r="X823" s="748"/>
      <c r="Y823" s="763"/>
      <c r="Z823" s="166"/>
      <c r="AA823" s="166"/>
      <c r="AB823" s="648" t="s">
        <v>384</v>
      </c>
    </row>
    <row r="824" spans="1:28" ht="15.75" customHeight="1">
      <c r="A824" s="759"/>
      <c r="B824" s="751"/>
      <c r="C824" s="752"/>
      <c r="D824" s="751"/>
      <c r="E824" s="753"/>
      <c r="F824" s="750"/>
      <c r="G824" s="166">
        <v>2023</v>
      </c>
      <c r="H824" s="166"/>
      <c r="I824" s="166"/>
      <c r="J824" s="166"/>
      <c r="K824" s="166"/>
      <c r="L824" s="166"/>
      <c r="M824" s="166"/>
      <c r="N824" s="166"/>
      <c r="O824" s="166"/>
      <c r="P824" s="166"/>
      <c r="Q824" s="166"/>
      <c r="R824" s="166"/>
      <c r="S824" s="166"/>
      <c r="T824" s="166"/>
      <c r="U824" s="166"/>
      <c r="V824" s="422"/>
      <c r="W824" s="748"/>
      <c r="X824" s="748"/>
      <c r="Y824" s="763"/>
      <c r="Z824" s="166"/>
      <c r="AA824" s="166"/>
      <c r="AB824" s="584"/>
    </row>
    <row r="825" spans="1:28" ht="15.75" customHeight="1">
      <c r="A825" s="759"/>
      <c r="B825" s="751">
        <v>14</v>
      </c>
      <c r="C825" s="752" t="s">
        <v>575</v>
      </c>
      <c r="D825" s="767" t="s">
        <v>390</v>
      </c>
      <c r="E825" s="753" t="s">
        <v>385</v>
      </c>
      <c r="F825" s="750" t="s">
        <v>389</v>
      </c>
      <c r="G825" s="166">
        <v>2015</v>
      </c>
      <c r="H825" s="166"/>
      <c r="I825" s="166"/>
      <c r="J825" s="166"/>
      <c r="K825" s="166"/>
      <c r="L825" s="166"/>
      <c r="M825" s="166"/>
      <c r="N825" s="166"/>
      <c r="O825" s="166"/>
      <c r="P825" s="166"/>
      <c r="Q825" s="166"/>
      <c r="R825" s="166"/>
      <c r="S825" s="166"/>
      <c r="T825" s="166"/>
      <c r="U825" s="166"/>
      <c r="V825" s="422"/>
      <c r="W825" s="761" t="s">
        <v>384</v>
      </c>
      <c r="X825" s="761" t="s">
        <v>384</v>
      </c>
      <c r="Y825" s="763" t="s">
        <v>517</v>
      </c>
      <c r="Z825" s="166"/>
      <c r="AA825" s="166"/>
      <c r="AB825" s="584"/>
    </row>
    <row r="826" spans="1:28" ht="15.75" customHeight="1">
      <c r="A826" s="759"/>
      <c r="B826" s="751"/>
      <c r="C826" s="752"/>
      <c r="D826" s="767"/>
      <c r="E826" s="753"/>
      <c r="F826" s="750"/>
      <c r="G826" s="166">
        <v>2016</v>
      </c>
      <c r="H826" s="166"/>
      <c r="I826" s="166"/>
      <c r="J826" s="166"/>
      <c r="K826" s="166"/>
      <c r="L826" s="166"/>
      <c r="M826" s="166"/>
      <c r="N826" s="166"/>
      <c r="O826" s="166"/>
      <c r="P826" s="166"/>
      <c r="Q826" s="166"/>
      <c r="R826" s="166"/>
      <c r="S826" s="166"/>
      <c r="T826" s="166"/>
      <c r="U826" s="166"/>
      <c r="V826" s="422"/>
      <c r="W826" s="761"/>
      <c r="X826" s="761"/>
      <c r="Y826" s="763"/>
      <c r="Z826" s="166"/>
      <c r="AA826" s="166"/>
      <c r="AB826" s="584"/>
    </row>
    <row r="827" spans="1:28" ht="15.75" customHeight="1">
      <c r="A827" s="759"/>
      <c r="B827" s="751"/>
      <c r="C827" s="752"/>
      <c r="D827" s="767"/>
      <c r="E827" s="753"/>
      <c r="F827" s="750"/>
      <c r="G827" s="166">
        <v>2023</v>
      </c>
      <c r="H827" s="166"/>
      <c r="I827" s="166"/>
      <c r="J827" s="166"/>
      <c r="K827" s="166"/>
      <c r="L827" s="166"/>
      <c r="M827" s="166"/>
      <c r="N827" s="166"/>
      <c r="O827" s="166"/>
      <c r="P827" s="166"/>
      <c r="Q827" s="166"/>
      <c r="R827" s="166"/>
      <c r="S827" s="166"/>
      <c r="T827" s="166"/>
      <c r="U827" s="166"/>
      <c r="V827" s="422"/>
      <c r="W827" s="761"/>
      <c r="X827" s="761"/>
      <c r="Y827" s="763"/>
      <c r="Z827" s="166"/>
      <c r="AA827" s="166"/>
      <c r="AB827" s="584"/>
    </row>
    <row r="828" spans="1:28" ht="15.75" customHeight="1">
      <c r="A828" s="759"/>
      <c r="B828" s="751"/>
      <c r="C828" s="752"/>
      <c r="D828" s="767"/>
      <c r="E828" s="753"/>
      <c r="F828" s="750" t="s">
        <v>388</v>
      </c>
      <c r="G828" s="166">
        <v>2015</v>
      </c>
      <c r="H828" s="166"/>
      <c r="I828" s="166"/>
      <c r="J828" s="166"/>
      <c r="K828" s="166"/>
      <c r="L828" s="166"/>
      <c r="M828" s="166"/>
      <c r="N828" s="166"/>
      <c r="O828" s="166"/>
      <c r="P828" s="166"/>
      <c r="Q828" s="166"/>
      <c r="R828" s="166"/>
      <c r="S828" s="166"/>
      <c r="T828" s="166"/>
      <c r="U828" s="166"/>
      <c r="V828" s="422"/>
      <c r="W828" s="761"/>
      <c r="X828" s="761"/>
      <c r="Y828" s="763"/>
      <c r="Z828" s="166"/>
      <c r="AA828" s="166"/>
      <c r="AB828" s="584"/>
    </row>
    <row r="829" spans="1:28" ht="15.75" customHeight="1">
      <c r="A829" s="759"/>
      <c r="B829" s="751"/>
      <c r="C829" s="752"/>
      <c r="D829" s="767"/>
      <c r="E829" s="753"/>
      <c r="F829" s="750"/>
      <c r="G829" s="166">
        <v>2016</v>
      </c>
      <c r="H829" s="166"/>
      <c r="I829" s="166"/>
      <c r="J829" s="166"/>
      <c r="K829" s="166"/>
      <c r="L829" s="166"/>
      <c r="M829" s="166"/>
      <c r="N829" s="166"/>
      <c r="O829" s="166"/>
      <c r="P829" s="166"/>
      <c r="Q829" s="166"/>
      <c r="R829" s="166"/>
      <c r="S829" s="166"/>
      <c r="T829" s="166"/>
      <c r="U829" s="166"/>
      <c r="V829" s="422"/>
      <c r="W829" s="761"/>
      <c r="X829" s="761"/>
      <c r="Y829" s="763"/>
      <c r="Z829" s="166"/>
      <c r="AA829" s="166"/>
      <c r="AB829" s="584"/>
    </row>
    <row r="830" spans="1:28" ht="15.75" customHeight="1">
      <c r="A830" s="759"/>
      <c r="B830" s="751"/>
      <c r="C830" s="752"/>
      <c r="D830" s="767"/>
      <c r="E830" s="753"/>
      <c r="F830" s="750"/>
      <c r="G830" s="166">
        <v>2023</v>
      </c>
      <c r="H830" s="166"/>
      <c r="I830" s="166"/>
      <c r="J830" s="166"/>
      <c r="K830" s="166"/>
      <c r="L830" s="166"/>
      <c r="M830" s="166"/>
      <c r="N830" s="166"/>
      <c r="O830" s="166"/>
      <c r="P830" s="166"/>
      <c r="Q830" s="166"/>
      <c r="R830" s="166"/>
      <c r="S830" s="166"/>
      <c r="T830" s="166"/>
      <c r="U830" s="166"/>
      <c r="V830" s="422"/>
      <c r="W830" s="761"/>
      <c r="X830" s="761"/>
      <c r="Y830" s="763"/>
      <c r="Z830" s="166"/>
      <c r="AA830" s="166"/>
      <c r="AB830" s="584"/>
    </row>
    <row r="831" spans="1:28" ht="12" customHeight="1">
      <c r="A831" s="759"/>
      <c r="B831" s="764" t="s">
        <v>140</v>
      </c>
      <c r="C831" s="764"/>
      <c r="D831" s="764"/>
      <c r="E831" s="764"/>
      <c r="F831" s="764"/>
      <c r="G831" s="764"/>
      <c r="H831" s="764"/>
      <c r="I831" s="764"/>
      <c r="J831" s="764"/>
      <c r="K831" s="764"/>
      <c r="L831" s="764"/>
      <c r="M831" s="764"/>
      <c r="N831" s="764"/>
      <c r="O831" s="764"/>
      <c r="P831" s="764"/>
      <c r="Q831" s="764"/>
      <c r="R831" s="764"/>
      <c r="S831" s="764"/>
      <c r="T831" s="764"/>
      <c r="U831" s="764"/>
      <c r="V831" s="764"/>
      <c r="W831" s="764"/>
      <c r="X831" s="764"/>
      <c r="Y831" s="764"/>
      <c r="Z831" s="764"/>
      <c r="AA831" s="764"/>
      <c r="AB831" s="764"/>
    </row>
    <row r="832" spans="1:28" ht="12" customHeight="1">
      <c r="A832" s="759"/>
      <c r="B832" s="741" t="s">
        <v>1275</v>
      </c>
      <c r="C832" s="742"/>
      <c r="D832" s="742"/>
      <c r="E832" s="742"/>
      <c r="F832" s="742"/>
      <c r="G832" s="742"/>
      <c r="H832" s="742"/>
      <c r="I832" s="742"/>
      <c r="J832" s="742"/>
      <c r="K832" s="742"/>
      <c r="L832" s="742"/>
      <c r="M832" s="742"/>
      <c r="N832" s="742"/>
      <c r="O832" s="742"/>
      <c r="P832" s="742"/>
      <c r="Q832" s="742"/>
      <c r="R832" s="742"/>
      <c r="S832" s="742"/>
      <c r="T832" s="742"/>
      <c r="U832" s="742"/>
      <c r="V832" s="742"/>
      <c r="W832" s="742"/>
      <c r="X832" s="742"/>
      <c r="Y832" s="742"/>
      <c r="Z832" s="742"/>
      <c r="AA832" s="742"/>
      <c r="AB832" s="743"/>
    </row>
    <row r="833" spans="1:28" ht="12" customHeight="1">
      <c r="A833" s="759"/>
      <c r="B833" s="768" t="s">
        <v>1276</v>
      </c>
      <c r="C833" s="768"/>
      <c r="D833" s="768"/>
      <c r="E833" s="768"/>
      <c r="F833" s="768"/>
      <c r="G833" s="768"/>
      <c r="H833" s="768"/>
      <c r="I833" s="768"/>
      <c r="J833" s="768"/>
      <c r="K833" s="768"/>
      <c r="L833" s="768"/>
      <c r="M833" s="768"/>
      <c r="N833" s="768"/>
      <c r="O833" s="768"/>
      <c r="P833" s="768"/>
      <c r="Q833" s="768"/>
      <c r="R833" s="768"/>
      <c r="S833" s="768"/>
      <c r="T833" s="768"/>
      <c r="U833" s="768"/>
      <c r="V833" s="768"/>
      <c r="W833" s="768"/>
      <c r="X833" s="768"/>
      <c r="Y833" s="768"/>
      <c r="Z833" s="768"/>
      <c r="AA833" s="768"/>
      <c r="AB833" s="768"/>
    </row>
    <row r="834" spans="1:28" ht="27.75" customHeight="1">
      <c r="A834" s="758" t="s">
        <v>576</v>
      </c>
      <c r="B834" s="758"/>
      <c r="C834" s="758"/>
      <c r="D834" s="758"/>
      <c r="E834" s="758"/>
      <c r="F834" s="758"/>
      <c r="G834" s="758"/>
      <c r="H834" s="758"/>
      <c r="I834" s="758"/>
      <c r="J834" s="758"/>
      <c r="K834" s="758"/>
      <c r="L834" s="758"/>
      <c r="M834" s="758"/>
      <c r="N834" s="758"/>
      <c r="O834" s="758"/>
      <c r="P834" s="758"/>
      <c r="Q834" s="758"/>
      <c r="R834" s="758"/>
      <c r="S834" s="758"/>
      <c r="T834" s="758"/>
      <c r="U834" s="758"/>
      <c r="V834" s="758"/>
      <c r="W834" s="758"/>
      <c r="X834" s="758"/>
      <c r="Y834" s="758"/>
      <c r="Z834" s="758"/>
      <c r="AA834" s="758"/>
      <c r="AB834" s="758"/>
    </row>
    <row r="835" spans="1:28" ht="15.75" customHeight="1">
      <c r="A835" s="759" t="s">
        <v>686</v>
      </c>
      <c r="B835" s="751">
        <v>1</v>
      </c>
      <c r="C835" s="766" t="s">
        <v>455</v>
      </c>
      <c r="D835" s="751" t="s">
        <v>390</v>
      </c>
      <c r="E835" s="753" t="s">
        <v>385</v>
      </c>
      <c r="F835" s="750" t="s">
        <v>389</v>
      </c>
      <c r="G835" s="166">
        <v>2015</v>
      </c>
      <c r="H835" s="166"/>
      <c r="I835" s="166"/>
      <c r="J835" s="166"/>
      <c r="K835" s="166"/>
      <c r="L835" s="166"/>
      <c r="M835" s="166"/>
      <c r="N835" s="166"/>
      <c r="O835" s="166"/>
      <c r="P835" s="166"/>
      <c r="Q835" s="166"/>
      <c r="R835" s="166"/>
      <c r="S835" s="166"/>
      <c r="T835" s="166"/>
      <c r="U835" s="166"/>
      <c r="V835" s="422"/>
      <c r="W835" s="748" t="s">
        <v>384</v>
      </c>
      <c r="X835" s="748" t="s">
        <v>384</v>
      </c>
      <c r="Y835" s="763">
        <v>110</v>
      </c>
      <c r="Z835" s="166"/>
      <c r="AA835" s="166"/>
      <c r="AB835" s="584"/>
    </row>
    <row r="836" spans="1:28" ht="15.75" customHeight="1">
      <c r="A836" s="759"/>
      <c r="B836" s="751"/>
      <c r="C836" s="766"/>
      <c r="D836" s="751"/>
      <c r="E836" s="753"/>
      <c r="F836" s="750"/>
      <c r="G836" s="166">
        <v>2016</v>
      </c>
      <c r="H836" s="166"/>
      <c r="I836" s="166"/>
      <c r="J836" s="166"/>
      <c r="K836" s="166"/>
      <c r="L836" s="166"/>
      <c r="M836" s="166"/>
      <c r="N836" s="166"/>
      <c r="O836" s="166"/>
      <c r="P836" s="166"/>
      <c r="Q836" s="166"/>
      <c r="R836" s="166"/>
      <c r="S836" s="166"/>
      <c r="T836" s="166"/>
      <c r="U836" s="166"/>
      <c r="V836" s="422"/>
      <c r="W836" s="748"/>
      <c r="X836" s="748"/>
      <c r="Y836" s="763"/>
      <c r="Z836" s="166"/>
      <c r="AA836" s="166"/>
      <c r="AB836" s="584"/>
    </row>
    <row r="837" spans="1:28" ht="15.75" customHeight="1">
      <c r="A837" s="759"/>
      <c r="B837" s="751"/>
      <c r="C837" s="766"/>
      <c r="D837" s="751"/>
      <c r="E837" s="753"/>
      <c r="F837" s="750"/>
      <c r="G837" s="432">
        <v>2023</v>
      </c>
      <c r="H837" s="166"/>
      <c r="I837" s="166"/>
      <c r="J837" s="166"/>
      <c r="K837" s="166"/>
      <c r="L837" s="166"/>
      <c r="M837" s="166"/>
      <c r="N837" s="166"/>
      <c r="O837" s="166"/>
      <c r="P837" s="166"/>
      <c r="Q837" s="166"/>
      <c r="R837" s="166"/>
      <c r="S837" s="166"/>
      <c r="T837" s="166"/>
      <c r="U837" s="166"/>
      <c r="V837" s="422"/>
      <c r="W837" s="748"/>
      <c r="X837" s="748"/>
      <c r="Y837" s="763"/>
      <c r="Z837" s="166"/>
      <c r="AA837" s="166"/>
      <c r="AB837" s="584"/>
    </row>
    <row r="838" spans="1:28" ht="15.75" customHeight="1">
      <c r="A838" s="759"/>
      <c r="B838" s="751"/>
      <c r="C838" s="766"/>
      <c r="D838" s="751"/>
      <c r="E838" s="753"/>
      <c r="F838" s="750" t="s">
        <v>388</v>
      </c>
      <c r="G838" s="166">
        <v>2015</v>
      </c>
      <c r="H838" s="166"/>
      <c r="I838" s="166"/>
      <c r="J838" s="166"/>
      <c r="K838" s="166"/>
      <c r="L838" s="166"/>
      <c r="M838" s="166"/>
      <c r="N838" s="166"/>
      <c r="O838" s="166"/>
      <c r="P838" s="166"/>
      <c r="Q838" s="166"/>
      <c r="R838" s="166"/>
      <c r="S838" s="166"/>
      <c r="T838" s="166"/>
      <c r="U838" s="166"/>
      <c r="V838" s="422"/>
      <c r="W838" s="748"/>
      <c r="X838" s="748"/>
      <c r="Y838" s="763"/>
      <c r="Z838" s="166"/>
      <c r="AA838" s="166"/>
      <c r="AB838" s="584"/>
    </row>
    <row r="839" spans="1:28" ht="15.75" customHeight="1">
      <c r="A839" s="759"/>
      <c r="B839" s="751"/>
      <c r="C839" s="766"/>
      <c r="D839" s="751"/>
      <c r="E839" s="753"/>
      <c r="F839" s="750"/>
      <c r="G839" s="166">
        <v>2016</v>
      </c>
      <c r="H839" s="166"/>
      <c r="I839" s="166"/>
      <c r="J839" s="166"/>
      <c r="K839" s="166"/>
      <c r="L839" s="166"/>
      <c r="M839" s="166"/>
      <c r="N839" s="166"/>
      <c r="O839" s="166"/>
      <c r="P839" s="166"/>
      <c r="Q839" s="166"/>
      <c r="R839" s="166"/>
      <c r="S839" s="166"/>
      <c r="T839" s="166"/>
      <c r="U839" s="166"/>
      <c r="V839" s="422"/>
      <c r="W839" s="748"/>
      <c r="X839" s="748"/>
      <c r="Y839" s="763"/>
      <c r="Z839" s="166"/>
      <c r="AA839" s="166"/>
      <c r="AB839" s="584"/>
    </row>
    <row r="840" spans="1:28" ht="15.75" customHeight="1">
      <c r="A840" s="759"/>
      <c r="B840" s="751"/>
      <c r="C840" s="766"/>
      <c r="D840" s="751"/>
      <c r="E840" s="753"/>
      <c r="F840" s="750"/>
      <c r="G840" s="166">
        <v>2023</v>
      </c>
      <c r="H840" s="166"/>
      <c r="I840" s="166"/>
      <c r="J840" s="166"/>
      <c r="K840" s="166"/>
      <c r="L840" s="166"/>
      <c r="M840" s="166"/>
      <c r="N840" s="166"/>
      <c r="O840" s="166"/>
      <c r="P840" s="166"/>
      <c r="Q840" s="166"/>
      <c r="R840" s="166"/>
      <c r="S840" s="166"/>
      <c r="T840" s="166"/>
      <c r="U840" s="166"/>
      <c r="V840" s="422"/>
      <c r="W840" s="748"/>
      <c r="X840" s="748"/>
      <c r="Y840" s="763"/>
      <c r="Z840" s="166"/>
      <c r="AA840" s="166"/>
      <c r="AB840" s="584"/>
    </row>
    <row r="841" spans="1:28" ht="15.75" customHeight="1">
      <c r="A841" s="759"/>
      <c r="B841" s="751">
        <v>2</v>
      </c>
      <c r="C841" s="752" t="s">
        <v>454</v>
      </c>
      <c r="D841" s="751" t="s">
        <v>453</v>
      </c>
      <c r="E841" s="753" t="s">
        <v>385</v>
      </c>
      <c r="F841" s="750" t="s">
        <v>389</v>
      </c>
      <c r="G841" s="166">
        <v>2015</v>
      </c>
      <c r="H841" s="166"/>
      <c r="I841" s="166"/>
      <c r="J841" s="166"/>
      <c r="K841" s="166"/>
      <c r="L841" s="166"/>
      <c r="M841" s="166"/>
      <c r="N841" s="166"/>
      <c r="O841" s="166"/>
      <c r="P841" s="166"/>
      <c r="Q841" s="166"/>
      <c r="R841" s="166"/>
      <c r="S841" s="166"/>
      <c r="T841" s="166"/>
      <c r="U841" s="166"/>
      <c r="V841" s="422"/>
      <c r="W841" s="761" t="s">
        <v>384</v>
      </c>
      <c r="X841" s="761" t="s">
        <v>384</v>
      </c>
      <c r="Y841" s="763">
        <v>20000</v>
      </c>
      <c r="Z841" s="166"/>
      <c r="AA841" s="166"/>
      <c r="AB841" s="584"/>
    </row>
    <row r="842" spans="1:28" ht="15.75" customHeight="1">
      <c r="A842" s="759"/>
      <c r="B842" s="751"/>
      <c r="C842" s="752"/>
      <c r="D842" s="751"/>
      <c r="E842" s="753"/>
      <c r="F842" s="750"/>
      <c r="G842" s="166">
        <v>2016</v>
      </c>
      <c r="H842" s="166"/>
      <c r="I842" s="166"/>
      <c r="J842" s="166"/>
      <c r="K842" s="166"/>
      <c r="L842" s="166"/>
      <c r="M842" s="166"/>
      <c r="N842" s="166"/>
      <c r="O842" s="166"/>
      <c r="P842" s="166"/>
      <c r="Q842" s="166"/>
      <c r="R842" s="166"/>
      <c r="S842" s="166"/>
      <c r="T842" s="166"/>
      <c r="U842" s="166"/>
      <c r="V842" s="422"/>
      <c r="W842" s="761"/>
      <c r="X842" s="761"/>
      <c r="Y842" s="763"/>
      <c r="Z842" s="166"/>
      <c r="AA842" s="166"/>
      <c r="AB842" s="584"/>
    </row>
    <row r="843" spans="1:28" ht="15.75" customHeight="1">
      <c r="A843" s="759"/>
      <c r="B843" s="751"/>
      <c r="C843" s="752"/>
      <c r="D843" s="751"/>
      <c r="E843" s="753"/>
      <c r="F843" s="750"/>
      <c r="G843" s="166">
        <v>2023</v>
      </c>
      <c r="H843" s="166"/>
      <c r="I843" s="166"/>
      <c r="J843" s="166"/>
      <c r="K843" s="166"/>
      <c r="L843" s="166"/>
      <c r="M843" s="166"/>
      <c r="N843" s="166"/>
      <c r="O843" s="166"/>
      <c r="P843" s="166"/>
      <c r="Q843" s="166"/>
      <c r="R843" s="166"/>
      <c r="S843" s="166"/>
      <c r="T843" s="166"/>
      <c r="U843" s="166"/>
      <c r="V843" s="422"/>
      <c r="W843" s="761"/>
      <c r="X843" s="761"/>
      <c r="Y843" s="763"/>
      <c r="Z843" s="166"/>
      <c r="AA843" s="166"/>
      <c r="AB843" s="584"/>
    </row>
    <row r="844" spans="1:28" ht="15.75" customHeight="1">
      <c r="A844" s="759"/>
      <c r="B844" s="751"/>
      <c r="C844" s="752"/>
      <c r="D844" s="751"/>
      <c r="E844" s="753"/>
      <c r="F844" s="750" t="s">
        <v>388</v>
      </c>
      <c r="G844" s="166">
        <v>2015</v>
      </c>
      <c r="H844" s="166"/>
      <c r="I844" s="166"/>
      <c r="J844" s="166"/>
      <c r="K844" s="166"/>
      <c r="L844" s="166"/>
      <c r="M844" s="166"/>
      <c r="N844" s="166"/>
      <c r="O844" s="166"/>
      <c r="P844" s="166"/>
      <c r="Q844" s="166"/>
      <c r="R844" s="166"/>
      <c r="S844" s="166"/>
      <c r="T844" s="166"/>
      <c r="U844" s="166"/>
      <c r="V844" s="422"/>
      <c r="W844" s="761"/>
      <c r="X844" s="761"/>
      <c r="Y844" s="763"/>
      <c r="Z844" s="166"/>
      <c r="AA844" s="166"/>
      <c r="AB844" s="584"/>
    </row>
    <row r="845" spans="1:28" ht="15.75" customHeight="1">
      <c r="A845" s="759"/>
      <c r="B845" s="751"/>
      <c r="C845" s="752"/>
      <c r="D845" s="751"/>
      <c r="E845" s="753"/>
      <c r="F845" s="750"/>
      <c r="G845" s="166">
        <v>2016</v>
      </c>
      <c r="H845" s="166"/>
      <c r="I845" s="166"/>
      <c r="J845" s="166"/>
      <c r="K845" s="166"/>
      <c r="L845" s="166"/>
      <c r="M845" s="166"/>
      <c r="N845" s="166"/>
      <c r="O845" s="166"/>
      <c r="P845" s="166"/>
      <c r="Q845" s="166"/>
      <c r="R845" s="166"/>
      <c r="S845" s="166"/>
      <c r="T845" s="166"/>
      <c r="U845" s="166"/>
      <c r="V845" s="422"/>
      <c r="W845" s="761"/>
      <c r="X845" s="761"/>
      <c r="Y845" s="763"/>
      <c r="Z845" s="166"/>
      <c r="AA845" s="166"/>
      <c r="AB845" s="584"/>
    </row>
    <row r="846" spans="1:28" ht="15.75" customHeight="1">
      <c r="A846" s="759"/>
      <c r="B846" s="751"/>
      <c r="C846" s="752"/>
      <c r="D846" s="751"/>
      <c r="E846" s="753"/>
      <c r="F846" s="750"/>
      <c r="G846" s="166">
        <v>2023</v>
      </c>
      <c r="H846" s="166"/>
      <c r="I846" s="166"/>
      <c r="J846" s="166"/>
      <c r="K846" s="166"/>
      <c r="L846" s="166"/>
      <c r="M846" s="166"/>
      <c r="N846" s="166"/>
      <c r="O846" s="166"/>
      <c r="P846" s="166"/>
      <c r="Q846" s="166"/>
      <c r="R846" s="166"/>
      <c r="S846" s="166"/>
      <c r="T846" s="166"/>
      <c r="U846" s="166"/>
      <c r="V846" s="422"/>
      <c r="W846" s="761"/>
      <c r="X846" s="761"/>
      <c r="Y846" s="763"/>
      <c r="Z846" s="166"/>
      <c r="AA846" s="166"/>
      <c r="AB846" s="584"/>
    </row>
    <row r="847" spans="1:28" ht="15.75" customHeight="1">
      <c r="A847" s="759"/>
      <c r="B847" s="751">
        <v>3</v>
      </c>
      <c r="C847" s="752" t="s">
        <v>577</v>
      </c>
      <c r="D847" s="751" t="s">
        <v>390</v>
      </c>
      <c r="E847" s="753" t="s">
        <v>385</v>
      </c>
      <c r="F847" s="750" t="s">
        <v>389</v>
      </c>
      <c r="G847" s="166">
        <v>2015</v>
      </c>
      <c r="H847" s="166"/>
      <c r="I847" s="166"/>
      <c r="J847" s="166"/>
      <c r="K847" s="166"/>
      <c r="L847" s="166"/>
      <c r="M847" s="166"/>
      <c r="N847" s="166"/>
      <c r="O847" s="166"/>
      <c r="P847" s="166"/>
      <c r="Q847" s="166"/>
      <c r="R847" s="166"/>
      <c r="S847" s="166"/>
      <c r="T847" s="166"/>
      <c r="U847" s="166"/>
      <c r="V847" s="422"/>
      <c r="W847" s="761" t="s">
        <v>384</v>
      </c>
      <c r="X847" s="761" t="s">
        <v>384</v>
      </c>
      <c r="Y847" s="763" t="s">
        <v>517</v>
      </c>
      <c r="Z847" s="166"/>
      <c r="AA847" s="166"/>
      <c r="AB847" s="584"/>
    </row>
    <row r="848" spans="1:28" ht="15.75" customHeight="1">
      <c r="A848" s="759"/>
      <c r="B848" s="751"/>
      <c r="C848" s="752"/>
      <c r="D848" s="751"/>
      <c r="E848" s="753"/>
      <c r="F848" s="750"/>
      <c r="G848" s="166">
        <v>2016</v>
      </c>
      <c r="H848" s="166"/>
      <c r="I848" s="166"/>
      <c r="J848" s="166"/>
      <c r="K848" s="166"/>
      <c r="L848" s="166"/>
      <c r="M848" s="166"/>
      <c r="N848" s="166"/>
      <c r="O848" s="166"/>
      <c r="P848" s="166"/>
      <c r="Q848" s="166"/>
      <c r="R848" s="166"/>
      <c r="S848" s="166"/>
      <c r="T848" s="166"/>
      <c r="U848" s="166"/>
      <c r="V848" s="422"/>
      <c r="W848" s="761"/>
      <c r="X848" s="761"/>
      <c r="Y848" s="763"/>
      <c r="Z848" s="166"/>
      <c r="AA848" s="166"/>
      <c r="AB848" s="584"/>
    </row>
    <row r="849" spans="1:28" ht="15.75" customHeight="1">
      <c r="A849" s="759"/>
      <c r="B849" s="751"/>
      <c r="C849" s="752"/>
      <c r="D849" s="751"/>
      <c r="E849" s="753"/>
      <c r="F849" s="750"/>
      <c r="G849" s="166">
        <v>2023</v>
      </c>
      <c r="H849" s="166"/>
      <c r="I849" s="166"/>
      <c r="J849" s="166"/>
      <c r="K849" s="166"/>
      <c r="L849" s="166"/>
      <c r="M849" s="166"/>
      <c r="N849" s="166"/>
      <c r="O849" s="166"/>
      <c r="P849" s="166"/>
      <c r="Q849" s="166"/>
      <c r="R849" s="166"/>
      <c r="S849" s="166"/>
      <c r="T849" s="166"/>
      <c r="U849" s="166"/>
      <c r="V849" s="422"/>
      <c r="W849" s="761"/>
      <c r="X849" s="761"/>
      <c r="Y849" s="763"/>
      <c r="Z849" s="166"/>
      <c r="AA849" s="166"/>
      <c r="AB849" s="584"/>
    </row>
    <row r="850" spans="1:28" ht="15.75" customHeight="1">
      <c r="A850" s="759"/>
      <c r="B850" s="751"/>
      <c r="C850" s="752"/>
      <c r="D850" s="751"/>
      <c r="E850" s="753"/>
      <c r="F850" s="750" t="s">
        <v>388</v>
      </c>
      <c r="G850" s="166">
        <v>2015</v>
      </c>
      <c r="H850" s="166"/>
      <c r="I850" s="166"/>
      <c r="J850" s="166"/>
      <c r="K850" s="166"/>
      <c r="L850" s="166"/>
      <c r="M850" s="166"/>
      <c r="N850" s="166"/>
      <c r="O850" s="166"/>
      <c r="P850" s="166"/>
      <c r="Q850" s="166"/>
      <c r="R850" s="166"/>
      <c r="S850" s="166"/>
      <c r="T850" s="166"/>
      <c r="U850" s="166"/>
      <c r="V850" s="422"/>
      <c r="W850" s="761"/>
      <c r="X850" s="761"/>
      <c r="Y850" s="763"/>
      <c r="Z850" s="166"/>
      <c r="AA850" s="166"/>
      <c r="AB850" s="584"/>
    </row>
    <row r="851" spans="1:28" ht="15.75" customHeight="1">
      <c r="A851" s="759"/>
      <c r="B851" s="751"/>
      <c r="C851" s="752"/>
      <c r="D851" s="751"/>
      <c r="E851" s="753"/>
      <c r="F851" s="750"/>
      <c r="G851" s="166">
        <v>2016</v>
      </c>
      <c r="H851" s="166"/>
      <c r="I851" s="166"/>
      <c r="J851" s="166"/>
      <c r="K851" s="166"/>
      <c r="L851" s="166"/>
      <c r="M851" s="166"/>
      <c r="N851" s="166"/>
      <c r="O851" s="166"/>
      <c r="P851" s="166"/>
      <c r="Q851" s="166"/>
      <c r="R851" s="166"/>
      <c r="S851" s="166"/>
      <c r="T851" s="166"/>
      <c r="U851" s="166"/>
      <c r="V851" s="422"/>
      <c r="W851" s="761"/>
      <c r="X851" s="761"/>
      <c r="Y851" s="763"/>
      <c r="Z851" s="166"/>
      <c r="AA851" s="166"/>
      <c r="AB851" s="584"/>
    </row>
    <row r="852" spans="1:28" ht="15.75" customHeight="1">
      <c r="A852" s="759"/>
      <c r="B852" s="751"/>
      <c r="C852" s="752"/>
      <c r="D852" s="751"/>
      <c r="E852" s="753"/>
      <c r="F852" s="750"/>
      <c r="G852" s="166">
        <v>2023</v>
      </c>
      <c r="H852" s="166"/>
      <c r="I852" s="166"/>
      <c r="J852" s="166"/>
      <c r="K852" s="166"/>
      <c r="L852" s="166"/>
      <c r="M852" s="166"/>
      <c r="N852" s="166"/>
      <c r="O852" s="166"/>
      <c r="P852" s="166"/>
      <c r="Q852" s="166"/>
      <c r="R852" s="166"/>
      <c r="S852" s="166"/>
      <c r="T852" s="166"/>
      <c r="U852" s="166"/>
      <c r="V852" s="422"/>
      <c r="W852" s="761"/>
      <c r="X852" s="761"/>
      <c r="Y852" s="763"/>
      <c r="Z852" s="166"/>
      <c r="AA852" s="166"/>
      <c r="AB852" s="584"/>
    </row>
    <row r="853" spans="1:28" ht="15.75" customHeight="1">
      <c r="A853" s="759"/>
      <c r="B853" s="751">
        <v>4</v>
      </c>
      <c r="C853" s="752" t="s">
        <v>578</v>
      </c>
      <c r="D853" s="767" t="s">
        <v>386</v>
      </c>
      <c r="E853" s="753" t="s">
        <v>385</v>
      </c>
      <c r="F853" s="750" t="s">
        <v>389</v>
      </c>
      <c r="G853" s="166">
        <v>2015</v>
      </c>
      <c r="H853" s="166"/>
      <c r="I853" s="166"/>
      <c r="J853" s="166"/>
      <c r="K853" s="166"/>
      <c r="L853" s="166"/>
      <c r="M853" s="166"/>
      <c r="N853" s="166"/>
      <c r="O853" s="166"/>
      <c r="P853" s="166"/>
      <c r="Q853" s="166"/>
      <c r="R853" s="166"/>
      <c r="S853" s="166"/>
      <c r="T853" s="166"/>
      <c r="U853" s="166"/>
      <c r="V853" s="422"/>
      <c r="W853" s="761" t="s">
        <v>384</v>
      </c>
      <c r="X853" s="761" t="s">
        <v>384</v>
      </c>
      <c r="Y853" s="763" t="s">
        <v>517</v>
      </c>
      <c r="Z853" s="166"/>
      <c r="AA853" s="166"/>
      <c r="AB853" s="584"/>
    </row>
    <row r="854" spans="1:28" ht="15.75" customHeight="1">
      <c r="A854" s="759"/>
      <c r="B854" s="751"/>
      <c r="C854" s="752"/>
      <c r="D854" s="767"/>
      <c r="E854" s="753"/>
      <c r="F854" s="750"/>
      <c r="G854" s="166">
        <v>2016</v>
      </c>
      <c r="H854" s="166"/>
      <c r="I854" s="166"/>
      <c r="J854" s="166"/>
      <c r="K854" s="166"/>
      <c r="L854" s="166"/>
      <c r="M854" s="166"/>
      <c r="N854" s="166"/>
      <c r="O854" s="166"/>
      <c r="P854" s="166"/>
      <c r="Q854" s="166"/>
      <c r="R854" s="166"/>
      <c r="S854" s="166"/>
      <c r="T854" s="166"/>
      <c r="U854" s="166"/>
      <c r="V854" s="422"/>
      <c r="W854" s="761"/>
      <c r="X854" s="761"/>
      <c r="Y854" s="763"/>
      <c r="Z854" s="166"/>
      <c r="AA854" s="166"/>
      <c r="AB854" s="584"/>
    </row>
    <row r="855" spans="1:28" ht="15.75" customHeight="1">
      <c r="A855" s="759"/>
      <c r="B855" s="751"/>
      <c r="C855" s="752"/>
      <c r="D855" s="767"/>
      <c r="E855" s="753"/>
      <c r="F855" s="750"/>
      <c r="G855" s="166">
        <v>2023</v>
      </c>
      <c r="H855" s="166"/>
      <c r="I855" s="166"/>
      <c r="J855" s="166"/>
      <c r="K855" s="166"/>
      <c r="L855" s="166"/>
      <c r="M855" s="166"/>
      <c r="N855" s="166"/>
      <c r="O855" s="166"/>
      <c r="P855" s="166"/>
      <c r="Q855" s="166"/>
      <c r="R855" s="166"/>
      <c r="S855" s="166"/>
      <c r="T855" s="166"/>
      <c r="U855" s="166"/>
      <c r="V855" s="422"/>
      <c r="W855" s="761"/>
      <c r="X855" s="761"/>
      <c r="Y855" s="763"/>
      <c r="Z855" s="166"/>
      <c r="AA855" s="166"/>
      <c r="AB855" s="584"/>
    </row>
    <row r="856" spans="1:28" ht="15.75" customHeight="1">
      <c r="A856" s="759"/>
      <c r="B856" s="751"/>
      <c r="C856" s="752"/>
      <c r="D856" s="767"/>
      <c r="E856" s="753"/>
      <c r="F856" s="750" t="s">
        <v>388</v>
      </c>
      <c r="G856" s="166">
        <v>2015</v>
      </c>
      <c r="H856" s="166"/>
      <c r="I856" s="166"/>
      <c r="J856" s="166"/>
      <c r="K856" s="166"/>
      <c r="L856" s="166"/>
      <c r="M856" s="166"/>
      <c r="N856" s="166"/>
      <c r="O856" s="166"/>
      <c r="P856" s="166"/>
      <c r="Q856" s="166"/>
      <c r="R856" s="166"/>
      <c r="S856" s="166"/>
      <c r="T856" s="166"/>
      <c r="U856" s="166"/>
      <c r="V856" s="422"/>
      <c r="W856" s="761"/>
      <c r="X856" s="761"/>
      <c r="Y856" s="763"/>
      <c r="Z856" s="166"/>
      <c r="AA856" s="166"/>
      <c r="AB856" s="584"/>
    </row>
    <row r="857" spans="1:28" ht="15.75" customHeight="1">
      <c r="A857" s="759"/>
      <c r="B857" s="751"/>
      <c r="C857" s="752"/>
      <c r="D857" s="767"/>
      <c r="E857" s="753"/>
      <c r="F857" s="750"/>
      <c r="G857" s="166">
        <v>2016</v>
      </c>
      <c r="H857" s="166"/>
      <c r="I857" s="166"/>
      <c r="J857" s="166"/>
      <c r="K857" s="166"/>
      <c r="L857" s="166"/>
      <c r="M857" s="166"/>
      <c r="N857" s="166"/>
      <c r="O857" s="166"/>
      <c r="P857" s="166"/>
      <c r="Q857" s="166"/>
      <c r="R857" s="166"/>
      <c r="S857" s="166"/>
      <c r="T857" s="166"/>
      <c r="U857" s="166"/>
      <c r="V857" s="422"/>
      <c r="W857" s="761"/>
      <c r="X857" s="761"/>
      <c r="Y857" s="763"/>
      <c r="Z857" s="166"/>
      <c r="AA857" s="166"/>
      <c r="AB857" s="584"/>
    </row>
    <row r="858" spans="1:28" ht="15.75" customHeight="1">
      <c r="A858" s="759"/>
      <c r="B858" s="751"/>
      <c r="C858" s="752"/>
      <c r="D858" s="767"/>
      <c r="E858" s="753"/>
      <c r="F858" s="750"/>
      <c r="G858" s="166">
        <v>2023</v>
      </c>
      <c r="H858" s="166"/>
      <c r="I858" s="166"/>
      <c r="J858" s="166"/>
      <c r="K858" s="166"/>
      <c r="L858" s="166"/>
      <c r="M858" s="166"/>
      <c r="N858" s="166"/>
      <c r="O858" s="166"/>
      <c r="P858" s="166"/>
      <c r="Q858" s="166"/>
      <c r="R858" s="166"/>
      <c r="S858" s="166"/>
      <c r="T858" s="166"/>
      <c r="U858" s="166"/>
      <c r="V858" s="422"/>
      <c r="W858" s="761"/>
      <c r="X858" s="761"/>
      <c r="Y858" s="763"/>
      <c r="Z858" s="166"/>
      <c r="AA858" s="166"/>
      <c r="AB858" s="584"/>
    </row>
    <row r="859" spans="1:28" ht="15.75" customHeight="1">
      <c r="A859" s="759"/>
      <c r="B859" s="767">
        <v>5</v>
      </c>
      <c r="C859" s="774" t="s">
        <v>687</v>
      </c>
      <c r="D859" s="767" t="s">
        <v>688</v>
      </c>
      <c r="E859" s="781" t="s">
        <v>385</v>
      </c>
      <c r="F859" s="782" t="s">
        <v>389</v>
      </c>
      <c r="G859" s="432">
        <v>2015</v>
      </c>
      <c r="H859" s="432"/>
      <c r="I859" s="432"/>
      <c r="J859" s="432"/>
      <c r="K859" s="432"/>
      <c r="L859" s="432"/>
      <c r="M859" s="432"/>
      <c r="N859" s="432"/>
      <c r="O859" s="432"/>
      <c r="P859" s="432"/>
      <c r="Q859" s="432"/>
      <c r="R859" s="432"/>
      <c r="S859" s="432"/>
      <c r="T859" s="432"/>
      <c r="U859" s="432"/>
      <c r="V859" s="423"/>
      <c r="W859" s="761" t="s">
        <v>384</v>
      </c>
      <c r="X859" s="761" t="s">
        <v>384</v>
      </c>
      <c r="Y859" s="763" t="s">
        <v>517</v>
      </c>
      <c r="Z859" s="432"/>
      <c r="AA859" s="432"/>
      <c r="AB859" s="587"/>
    </row>
    <row r="860" spans="1:28" ht="15.75" customHeight="1">
      <c r="A860" s="759"/>
      <c r="B860" s="767"/>
      <c r="C860" s="774"/>
      <c r="D860" s="767"/>
      <c r="E860" s="781"/>
      <c r="F860" s="782"/>
      <c r="G860" s="432">
        <v>2016</v>
      </c>
      <c r="H860" s="432"/>
      <c r="I860" s="432"/>
      <c r="J860" s="432"/>
      <c r="K860" s="432"/>
      <c r="L860" s="432"/>
      <c r="M860" s="432"/>
      <c r="N860" s="432"/>
      <c r="O860" s="432"/>
      <c r="P860" s="432"/>
      <c r="Q860" s="432"/>
      <c r="R860" s="432"/>
      <c r="S860" s="432"/>
      <c r="T860" s="432"/>
      <c r="U860" s="432"/>
      <c r="V860" s="423"/>
      <c r="W860" s="761"/>
      <c r="X860" s="761"/>
      <c r="Y860" s="763"/>
      <c r="Z860" s="432"/>
      <c r="AA860" s="432"/>
      <c r="AB860" s="587"/>
    </row>
    <row r="861" spans="1:28" ht="15.75" customHeight="1">
      <c r="A861" s="759"/>
      <c r="B861" s="767"/>
      <c r="C861" s="774"/>
      <c r="D861" s="767"/>
      <c r="E861" s="781"/>
      <c r="F861" s="782"/>
      <c r="G861" s="432">
        <v>2023</v>
      </c>
      <c r="H861" s="432"/>
      <c r="I861" s="432"/>
      <c r="J861" s="432"/>
      <c r="K861" s="432"/>
      <c r="L861" s="432"/>
      <c r="M861" s="432"/>
      <c r="N861" s="432"/>
      <c r="O861" s="432"/>
      <c r="P861" s="432"/>
      <c r="Q861" s="432"/>
      <c r="R861" s="432"/>
      <c r="S861" s="432"/>
      <c r="T861" s="432"/>
      <c r="U861" s="432"/>
      <c r="V861" s="423"/>
      <c r="W861" s="761"/>
      <c r="X861" s="761"/>
      <c r="Y861" s="763"/>
      <c r="Z861" s="432"/>
      <c r="AA861" s="432"/>
      <c r="AB861" s="587"/>
    </row>
    <row r="862" spans="1:28" ht="15.75" customHeight="1">
      <c r="A862" s="759"/>
      <c r="B862" s="767"/>
      <c r="C862" s="774"/>
      <c r="D862" s="767"/>
      <c r="E862" s="781"/>
      <c r="F862" s="782" t="s">
        <v>388</v>
      </c>
      <c r="G862" s="432">
        <v>2015</v>
      </c>
      <c r="H862" s="432"/>
      <c r="I862" s="432"/>
      <c r="J862" s="432"/>
      <c r="K862" s="432"/>
      <c r="L862" s="432"/>
      <c r="M862" s="432"/>
      <c r="N862" s="432"/>
      <c r="O862" s="432"/>
      <c r="P862" s="432"/>
      <c r="Q862" s="432"/>
      <c r="R862" s="432"/>
      <c r="S862" s="432"/>
      <c r="T862" s="432"/>
      <c r="U862" s="432"/>
      <c r="V862" s="423"/>
      <c r="W862" s="761"/>
      <c r="X862" s="761"/>
      <c r="Y862" s="763"/>
      <c r="Z862" s="432"/>
      <c r="AA862" s="432"/>
      <c r="AB862" s="587"/>
    </row>
    <row r="863" spans="1:28" ht="15.75" customHeight="1">
      <c r="A863" s="759"/>
      <c r="B863" s="767"/>
      <c r="C863" s="774"/>
      <c r="D863" s="767"/>
      <c r="E863" s="781"/>
      <c r="F863" s="782"/>
      <c r="G863" s="432">
        <v>2016</v>
      </c>
      <c r="H863" s="432"/>
      <c r="I863" s="432"/>
      <c r="J863" s="432"/>
      <c r="K863" s="432"/>
      <c r="L863" s="432"/>
      <c r="M863" s="432"/>
      <c r="N863" s="432"/>
      <c r="O863" s="432"/>
      <c r="P863" s="432"/>
      <c r="Q863" s="432"/>
      <c r="R863" s="432"/>
      <c r="S863" s="432"/>
      <c r="T863" s="432"/>
      <c r="U863" s="432"/>
      <c r="V863" s="423"/>
      <c r="W863" s="761"/>
      <c r="X863" s="761"/>
      <c r="Y863" s="763"/>
      <c r="Z863" s="432"/>
      <c r="AA863" s="432"/>
      <c r="AB863" s="587"/>
    </row>
    <row r="864" spans="1:28" ht="15.75" customHeight="1">
      <c r="A864" s="759"/>
      <c r="B864" s="767"/>
      <c r="C864" s="774"/>
      <c r="D864" s="767"/>
      <c r="E864" s="781"/>
      <c r="F864" s="782"/>
      <c r="G864" s="432">
        <v>2023</v>
      </c>
      <c r="H864" s="432"/>
      <c r="I864" s="432"/>
      <c r="J864" s="432"/>
      <c r="K864" s="432"/>
      <c r="L864" s="432"/>
      <c r="M864" s="432"/>
      <c r="N864" s="432"/>
      <c r="O864" s="432"/>
      <c r="P864" s="432"/>
      <c r="Q864" s="432"/>
      <c r="R864" s="432"/>
      <c r="S864" s="432"/>
      <c r="T864" s="432"/>
      <c r="U864" s="432"/>
      <c r="V864" s="423"/>
      <c r="W864" s="761"/>
      <c r="X864" s="761"/>
      <c r="Y864" s="763"/>
      <c r="Z864" s="432"/>
      <c r="AA864" s="432"/>
      <c r="AB864" s="587"/>
    </row>
    <row r="865" spans="1:28" ht="12" customHeight="1">
      <c r="A865" s="759"/>
      <c r="B865" s="764" t="s">
        <v>140</v>
      </c>
      <c r="C865" s="764"/>
      <c r="D865" s="764"/>
      <c r="E865" s="764"/>
      <c r="F865" s="764"/>
      <c r="G865" s="764"/>
      <c r="H865" s="764"/>
      <c r="I865" s="764"/>
      <c r="J865" s="764"/>
      <c r="K865" s="764"/>
      <c r="L865" s="764"/>
      <c r="M865" s="764"/>
      <c r="N865" s="764"/>
      <c r="O865" s="764"/>
      <c r="P865" s="764"/>
      <c r="Q865" s="764"/>
      <c r="R865" s="764"/>
      <c r="S865" s="764"/>
      <c r="T865" s="764"/>
      <c r="U865" s="764"/>
      <c r="V865" s="764"/>
      <c r="W865" s="764"/>
      <c r="X865" s="764"/>
      <c r="Y865" s="764"/>
      <c r="Z865" s="764"/>
      <c r="AA865" s="764"/>
      <c r="AB865" s="764"/>
    </row>
    <row r="866" spans="1:28" ht="12" customHeight="1">
      <c r="A866" s="759"/>
      <c r="B866" s="765"/>
      <c r="C866" s="765"/>
      <c r="D866" s="765"/>
      <c r="E866" s="765"/>
      <c r="F866" s="765"/>
      <c r="G866" s="765"/>
      <c r="H866" s="765"/>
      <c r="I866" s="765"/>
      <c r="J866" s="765"/>
      <c r="K866" s="765"/>
      <c r="L866" s="765"/>
      <c r="M866" s="765"/>
      <c r="N866" s="765"/>
      <c r="O866" s="765"/>
      <c r="P866" s="765"/>
      <c r="Q866" s="765"/>
      <c r="R866" s="765"/>
      <c r="S866" s="765"/>
      <c r="T866" s="765"/>
      <c r="U866" s="765"/>
      <c r="V866" s="765"/>
      <c r="W866" s="765"/>
      <c r="X866" s="765"/>
      <c r="Y866" s="765"/>
      <c r="Z866" s="765"/>
      <c r="AA866" s="765"/>
      <c r="AB866" s="765"/>
    </row>
    <row r="867" spans="1:28" ht="32.25" customHeight="1">
      <c r="A867" s="758" t="s">
        <v>579</v>
      </c>
      <c r="B867" s="758"/>
      <c r="C867" s="758"/>
      <c r="D867" s="758"/>
      <c r="E867" s="758"/>
      <c r="F867" s="758"/>
      <c r="G867" s="758"/>
      <c r="H867" s="758"/>
      <c r="I867" s="758"/>
      <c r="J867" s="758"/>
      <c r="K867" s="758"/>
      <c r="L867" s="758"/>
      <c r="M867" s="758"/>
      <c r="N867" s="758"/>
      <c r="O867" s="758"/>
      <c r="P867" s="758"/>
      <c r="Q867" s="758"/>
      <c r="R867" s="758"/>
      <c r="S867" s="758"/>
      <c r="T867" s="758"/>
      <c r="U867" s="758"/>
      <c r="V867" s="758"/>
      <c r="W867" s="758"/>
      <c r="X867" s="758"/>
      <c r="Y867" s="758"/>
      <c r="Z867" s="758"/>
      <c r="AA867" s="758"/>
      <c r="AB867" s="758"/>
    </row>
    <row r="868" spans="1:28" ht="15.75" customHeight="1">
      <c r="A868" s="759" t="s">
        <v>686</v>
      </c>
      <c r="B868" s="775">
        <v>1</v>
      </c>
      <c r="C868" s="766" t="s">
        <v>460</v>
      </c>
      <c r="D868" s="775" t="s">
        <v>390</v>
      </c>
      <c r="E868" s="777" t="s">
        <v>385</v>
      </c>
      <c r="F868" s="778" t="s">
        <v>389</v>
      </c>
      <c r="G868" s="435">
        <v>2015</v>
      </c>
      <c r="H868" s="435"/>
      <c r="I868" s="435"/>
      <c r="J868" s="435"/>
      <c r="K868" s="435"/>
      <c r="L868" s="435"/>
      <c r="M868" s="435"/>
      <c r="N868" s="435"/>
      <c r="O868" s="435"/>
      <c r="P868" s="435"/>
      <c r="Q868" s="435"/>
      <c r="R868" s="435"/>
      <c r="S868" s="435"/>
      <c r="T868" s="435"/>
      <c r="U868" s="435"/>
      <c r="V868" s="424"/>
      <c r="W868" s="779" t="s">
        <v>384</v>
      </c>
      <c r="X868" s="779" t="s">
        <v>384</v>
      </c>
      <c r="Y868" s="780">
        <v>12</v>
      </c>
      <c r="Z868" s="435"/>
      <c r="AA868" s="435"/>
      <c r="AB868" s="586"/>
    </row>
    <row r="869" spans="1:28" ht="15.75" customHeight="1">
      <c r="A869" s="759"/>
      <c r="B869" s="775"/>
      <c r="C869" s="766"/>
      <c r="D869" s="775"/>
      <c r="E869" s="777"/>
      <c r="F869" s="778"/>
      <c r="G869" s="435">
        <v>2016</v>
      </c>
      <c r="H869" s="435"/>
      <c r="I869" s="435"/>
      <c r="J869" s="435"/>
      <c r="K869" s="435"/>
      <c r="L869" s="435"/>
      <c r="M869" s="435"/>
      <c r="N869" s="435"/>
      <c r="O869" s="435"/>
      <c r="P869" s="435"/>
      <c r="Q869" s="435"/>
      <c r="R869" s="435"/>
      <c r="S869" s="435"/>
      <c r="T869" s="435"/>
      <c r="U869" s="435"/>
      <c r="V869" s="424"/>
      <c r="W869" s="779"/>
      <c r="X869" s="779"/>
      <c r="Y869" s="780"/>
      <c r="Z869" s="435"/>
      <c r="AA869" s="435"/>
      <c r="AB869" s="586"/>
    </row>
    <row r="870" spans="1:28" ht="15.75" customHeight="1">
      <c r="A870" s="759"/>
      <c r="B870" s="775"/>
      <c r="C870" s="766"/>
      <c r="D870" s="775"/>
      <c r="E870" s="777"/>
      <c r="F870" s="778"/>
      <c r="G870" s="435">
        <v>2023</v>
      </c>
      <c r="H870" s="435"/>
      <c r="I870" s="435"/>
      <c r="J870" s="435"/>
      <c r="K870" s="435"/>
      <c r="L870" s="435"/>
      <c r="M870" s="435"/>
      <c r="N870" s="435"/>
      <c r="O870" s="435"/>
      <c r="P870" s="435"/>
      <c r="Q870" s="435"/>
      <c r="R870" s="435"/>
      <c r="S870" s="435"/>
      <c r="T870" s="435"/>
      <c r="U870" s="435"/>
      <c r="V870" s="424"/>
      <c r="W870" s="779"/>
      <c r="X870" s="779"/>
      <c r="Y870" s="780"/>
      <c r="Z870" s="435"/>
      <c r="AA870" s="435"/>
      <c r="AB870" s="586"/>
    </row>
    <row r="871" spans="1:28" ht="15.75" customHeight="1">
      <c r="A871" s="759"/>
      <c r="B871" s="775"/>
      <c r="C871" s="766"/>
      <c r="D871" s="775"/>
      <c r="E871" s="777"/>
      <c r="F871" s="778" t="s">
        <v>388</v>
      </c>
      <c r="G871" s="435">
        <v>2015</v>
      </c>
      <c r="H871" s="435"/>
      <c r="I871" s="435"/>
      <c r="J871" s="435"/>
      <c r="K871" s="435"/>
      <c r="L871" s="435"/>
      <c r="M871" s="435"/>
      <c r="N871" s="435"/>
      <c r="O871" s="435"/>
      <c r="P871" s="435"/>
      <c r="Q871" s="435"/>
      <c r="R871" s="435"/>
      <c r="S871" s="435"/>
      <c r="T871" s="435"/>
      <c r="U871" s="435"/>
      <c r="V871" s="424"/>
      <c r="W871" s="779"/>
      <c r="X871" s="779"/>
      <c r="Y871" s="780"/>
      <c r="Z871" s="435"/>
      <c r="AA871" s="435"/>
      <c r="AB871" s="586"/>
    </row>
    <row r="872" spans="1:28" ht="15.75" customHeight="1">
      <c r="A872" s="759"/>
      <c r="B872" s="775"/>
      <c r="C872" s="766"/>
      <c r="D872" s="775"/>
      <c r="E872" s="777"/>
      <c r="F872" s="778"/>
      <c r="G872" s="435">
        <v>2016</v>
      </c>
      <c r="H872" s="435"/>
      <c r="I872" s="435"/>
      <c r="J872" s="435"/>
      <c r="K872" s="435"/>
      <c r="L872" s="435"/>
      <c r="M872" s="435"/>
      <c r="N872" s="435"/>
      <c r="O872" s="435"/>
      <c r="P872" s="435"/>
      <c r="Q872" s="435"/>
      <c r="R872" s="435"/>
      <c r="S872" s="435"/>
      <c r="T872" s="435"/>
      <c r="U872" s="435"/>
      <c r="V872" s="424"/>
      <c r="W872" s="779"/>
      <c r="X872" s="779"/>
      <c r="Y872" s="780"/>
      <c r="Z872" s="435"/>
      <c r="AA872" s="435"/>
      <c r="AB872" s="586"/>
    </row>
    <row r="873" spans="1:28" ht="15.75" customHeight="1">
      <c r="A873" s="759"/>
      <c r="B873" s="775"/>
      <c r="C873" s="766"/>
      <c r="D873" s="775"/>
      <c r="E873" s="777"/>
      <c r="F873" s="778"/>
      <c r="G873" s="435">
        <v>2023</v>
      </c>
      <c r="H873" s="435"/>
      <c r="I873" s="435"/>
      <c r="J873" s="435"/>
      <c r="K873" s="435"/>
      <c r="L873" s="435"/>
      <c r="M873" s="435"/>
      <c r="N873" s="435"/>
      <c r="O873" s="435"/>
      <c r="P873" s="435"/>
      <c r="Q873" s="435"/>
      <c r="R873" s="435"/>
      <c r="S873" s="435"/>
      <c r="T873" s="435"/>
      <c r="U873" s="435"/>
      <c r="V873" s="424"/>
      <c r="W873" s="779"/>
      <c r="X873" s="779"/>
      <c r="Y873" s="780"/>
      <c r="Z873" s="435"/>
      <c r="AA873" s="435"/>
      <c r="AB873" s="586"/>
    </row>
    <row r="874" spans="1:28" ht="15.75" customHeight="1">
      <c r="A874" s="759"/>
      <c r="B874" s="775">
        <v>2</v>
      </c>
      <c r="C874" s="766" t="s">
        <v>459</v>
      </c>
      <c r="D874" s="775" t="s">
        <v>434</v>
      </c>
      <c r="E874" s="777" t="s">
        <v>385</v>
      </c>
      <c r="F874" s="778" t="s">
        <v>389</v>
      </c>
      <c r="G874" s="435">
        <v>2015</v>
      </c>
      <c r="H874" s="435"/>
      <c r="I874" s="435"/>
      <c r="J874" s="435"/>
      <c r="K874" s="435"/>
      <c r="L874" s="435"/>
      <c r="M874" s="435"/>
      <c r="N874" s="435"/>
      <c r="O874" s="435"/>
      <c r="P874" s="435"/>
      <c r="Q874" s="435"/>
      <c r="R874" s="435"/>
      <c r="S874" s="435"/>
      <c r="T874" s="435"/>
      <c r="U874" s="435"/>
      <c r="V874" s="424"/>
      <c r="W874" s="783" t="s">
        <v>384</v>
      </c>
      <c r="X874" s="783" t="s">
        <v>384</v>
      </c>
      <c r="Y874" s="780">
        <v>480</v>
      </c>
      <c r="Z874" s="435"/>
      <c r="AA874" s="435"/>
      <c r="AB874" s="586"/>
    </row>
    <row r="875" spans="1:28" ht="15.75" customHeight="1">
      <c r="A875" s="759"/>
      <c r="B875" s="775"/>
      <c r="C875" s="766"/>
      <c r="D875" s="775"/>
      <c r="E875" s="777"/>
      <c r="F875" s="778"/>
      <c r="G875" s="435">
        <v>2016</v>
      </c>
      <c r="H875" s="435"/>
      <c r="I875" s="435"/>
      <c r="J875" s="435"/>
      <c r="K875" s="435"/>
      <c r="L875" s="435"/>
      <c r="M875" s="435"/>
      <c r="N875" s="435"/>
      <c r="O875" s="435"/>
      <c r="P875" s="435"/>
      <c r="Q875" s="435"/>
      <c r="R875" s="435"/>
      <c r="S875" s="435"/>
      <c r="T875" s="435"/>
      <c r="U875" s="435"/>
      <c r="V875" s="424"/>
      <c r="W875" s="783"/>
      <c r="X875" s="783"/>
      <c r="Y875" s="780"/>
      <c r="Z875" s="435"/>
      <c r="AA875" s="435"/>
      <c r="AB875" s="586"/>
    </row>
    <row r="876" spans="1:28" ht="15.75" customHeight="1">
      <c r="A876" s="759"/>
      <c r="B876" s="775"/>
      <c r="C876" s="766"/>
      <c r="D876" s="775"/>
      <c r="E876" s="777"/>
      <c r="F876" s="778"/>
      <c r="G876" s="435">
        <v>2023</v>
      </c>
      <c r="H876" s="435"/>
      <c r="I876" s="435"/>
      <c r="J876" s="435"/>
      <c r="K876" s="435"/>
      <c r="L876" s="435"/>
      <c r="M876" s="435"/>
      <c r="N876" s="435"/>
      <c r="O876" s="435"/>
      <c r="P876" s="435"/>
      <c r="Q876" s="435"/>
      <c r="R876" s="435"/>
      <c r="S876" s="435"/>
      <c r="T876" s="435"/>
      <c r="U876" s="435"/>
      <c r="V876" s="424"/>
      <c r="W876" s="783"/>
      <c r="X876" s="783"/>
      <c r="Y876" s="780"/>
      <c r="Z876" s="435"/>
      <c r="AA876" s="435"/>
      <c r="AB876" s="586"/>
    </row>
    <row r="877" spans="1:28" ht="15.75" customHeight="1">
      <c r="A877" s="759"/>
      <c r="B877" s="775"/>
      <c r="C877" s="766"/>
      <c r="D877" s="775"/>
      <c r="E877" s="777"/>
      <c r="F877" s="778" t="s">
        <v>388</v>
      </c>
      <c r="G877" s="435">
        <v>2015</v>
      </c>
      <c r="H877" s="435"/>
      <c r="I877" s="435"/>
      <c r="J877" s="435"/>
      <c r="K877" s="435"/>
      <c r="L877" s="435"/>
      <c r="M877" s="435"/>
      <c r="N877" s="435"/>
      <c r="O877" s="435"/>
      <c r="P877" s="435"/>
      <c r="Q877" s="435"/>
      <c r="R877" s="435"/>
      <c r="S877" s="435"/>
      <c r="T877" s="435"/>
      <c r="U877" s="435"/>
      <c r="V877" s="424"/>
      <c r="W877" s="783"/>
      <c r="X877" s="783"/>
      <c r="Y877" s="780"/>
      <c r="Z877" s="435"/>
      <c r="AA877" s="435"/>
      <c r="AB877" s="586"/>
    </row>
    <row r="878" spans="1:28" ht="15.75" customHeight="1">
      <c r="A878" s="759"/>
      <c r="B878" s="775"/>
      <c r="C878" s="766"/>
      <c r="D878" s="775"/>
      <c r="E878" s="777"/>
      <c r="F878" s="778"/>
      <c r="G878" s="435">
        <v>2016</v>
      </c>
      <c r="H878" s="435"/>
      <c r="I878" s="435"/>
      <c r="J878" s="435"/>
      <c r="K878" s="435"/>
      <c r="L878" s="435"/>
      <c r="M878" s="435"/>
      <c r="N878" s="435"/>
      <c r="O878" s="435"/>
      <c r="P878" s="435"/>
      <c r="Q878" s="435"/>
      <c r="R878" s="435"/>
      <c r="S878" s="435"/>
      <c r="T878" s="435"/>
      <c r="U878" s="435"/>
      <c r="V878" s="424"/>
      <c r="W878" s="783"/>
      <c r="X878" s="783"/>
      <c r="Y878" s="780"/>
      <c r="Z878" s="435"/>
      <c r="AA878" s="435"/>
      <c r="AB878" s="586"/>
    </row>
    <row r="879" spans="1:28" ht="15.75" customHeight="1">
      <c r="A879" s="759"/>
      <c r="B879" s="775"/>
      <c r="C879" s="766"/>
      <c r="D879" s="775"/>
      <c r="E879" s="777"/>
      <c r="F879" s="778"/>
      <c r="G879" s="435">
        <v>2023</v>
      </c>
      <c r="H879" s="435"/>
      <c r="I879" s="435"/>
      <c r="J879" s="435"/>
      <c r="K879" s="435"/>
      <c r="L879" s="435"/>
      <c r="M879" s="435"/>
      <c r="N879" s="435"/>
      <c r="O879" s="435"/>
      <c r="P879" s="435"/>
      <c r="Q879" s="435"/>
      <c r="R879" s="435"/>
      <c r="S879" s="435"/>
      <c r="T879" s="435"/>
      <c r="U879" s="435"/>
      <c r="V879" s="424"/>
      <c r="W879" s="783"/>
      <c r="X879" s="783"/>
      <c r="Y879" s="780"/>
      <c r="Z879" s="435"/>
      <c r="AA879" s="435"/>
      <c r="AB879" s="586"/>
    </row>
    <row r="880" spans="1:28" ht="15.75" customHeight="1">
      <c r="A880" s="759"/>
      <c r="B880" s="751">
        <v>3</v>
      </c>
      <c r="C880" s="752" t="s">
        <v>458</v>
      </c>
      <c r="D880" s="751" t="s">
        <v>457</v>
      </c>
      <c r="E880" s="753" t="s">
        <v>385</v>
      </c>
      <c r="F880" s="750" t="s">
        <v>389</v>
      </c>
      <c r="G880" s="166">
        <v>2015</v>
      </c>
      <c r="H880" s="166"/>
      <c r="I880" s="166"/>
      <c r="J880" s="166"/>
      <c r="K880" s="166"/>
      <c r="L880" s="166"/>
      <c r="M880" s="166"/>
      <c r="N880" s="166"/>
      <c r="O880" s="166"/>
      <c r="P880" s="166"/>
      <c r="Q880" s="166"/>
      <c r="R880" s="166"/>
      <c r="S880" s="166"/>
      <c r="T880" s="166"/>
      <c r="U880" s="166"/>
      <c r="V880" s="422"/>
      <c r="W880" s="748" t="s">
        <v>384</v>
      </c>
      <c r="X880" s="748" t="s">
        <v>384</v>
      </c>
      <c r="Y880" s="763">
        <v>80000</v>
      </c>
      <c r="Z880" s="166"/>
      <c r="AA880" s="166"/>
      <c r="AB880" s="584"/>
    </row>
    <row r="881" spans="1:28" ht="15.75" customHeight="1">
      <c r="A881" s="759"/>
      <c r="B881" s="751"/>
      <c r="C881" s="752"/>
      <c r="D881" s="751"/>
      <c r="E881" s="753"/>
      <c r="F881" s="750"/>
      <c r="G881" s="166">
        <v>2016</v>
      </c>
      <c r="H881" s="166"/>
      <c r="I881" s="166"/>
      <c r="J881" s="166"/>
      <c r="K881" s="166"/>
      <c r="L881" s="166"/>
      <c r="M881" s="166"/>
      <c r="N881" s="166"/>
      <c r="O881" s="166"/>
      <c r="P881" s="166"/>
      <c r="Q881" s="166"/>
      <c r="R881" s="166"/>
      <c r="S881" s="166"/>
      <c r="T881" s="166"/>
      <c r="U881" s="166"/>
      <c r="V881" s="422"/>
      <c r="W881" s="748"/>
      <c r="X881" s="748"/>
      <c r="Y881" s="763"/>
      <c r="Z881" s="166"/>
      <c r="AA881" s="166"/>
      <c r="AB881" s="584"/>
    </row>
    <row r="882" spans="1:28" ht="15.75" customHeight="1">
      <c r="A882" s="759"/>
      <c r="B882" s="751"/>
      <c r="C882" s="752"/>
      <c r="D882" s="751"/>
      <c r="E882" s="753"/>
      <c r="F882" s="750"/>
      <c r="G882" s="166">
        <v>2023</v>
      </c>
      <c r="H882" s="166"/>
      <c r="I882" s="166"/>
      <c r="J882" s="166"/>
      <c r="K882" s="166"/>
      <c r="L882" s="166"/>
      <c r="M882" s="166"/>
      <c r="N882" s="166"/>
      <c r="O882" s="166"/>
      <c r="P882" s="166"/>
      <c r="Q882" s="166"/>
      <c r="R882" s="166"/>
      <c r="S882" s="166"/>
      <c r="T882" s="166"/>
      <c r="U882" s="166"/>
      <c r="V882" s="422"/>
      <c r="W882" s="748"/>
      <c r="X882" s="748"/>
      <c r="Y882" s="763"/>
      <c r="Z882" s="166"/>
      <c r="AA882" s="166"/>
      <c r="AB882" s="584"/>
    </row>
    <row r="883" spans="1:28" ht="15.75" customHeight="1">
      <c r="A883" s="759"/>
      <c r="B883" s="751"/>
      <c r="C883" s="752"/>
      <c r="D883" s="751"/>
      <c r="E883" s="753"/>
      <c r="F883" s="750" t="s">
        <v>388</v>
      </c>
      <c r="G883" s="166">
        <v>2015</v>
      </c>
      <c r="H883" s="166"/>
      <c r="I883" s="166"/>
      <c r="J883" s="166"/>
      <c r="K883" s="166"/>
      <c r="L883" s="166"/>
      <c r="M883" s="166"/>
      <c r="N883" s="166"/>
      <c r="O883" s="166"/>
      <c r="P883" s="166"/>
      <c r="Q883" s="166"/>
      <c r="R883" s="166"/>
      <c r="S883" s="166"/>
      <c r="T883" s="166"/>
      <c r="U883" s="166"/>
      <c r="V883" s="422"/>
      <c r="W883" s="748"/>
      <c r="X883" s="748"/>
      <c r="Y883" s="763"/>
      <c r="Z883" s="166"/>
      <c r="AA883" s="166"/>
      <c r="AB883" s="584"/>
    </row>
    <row r="884" spans="1:28" ht="15.75" customHeight="1">
      <c r="A884" s="759"/>
      <c r="B884" s="751"/>
      <c r="C884" s="752"/>
      <c r="D884" s="751"/>
      <c r="E884" s="753"/>
      <c r="F884" s="750"/>
      <c r="G884" s="166">
        <v>2016</v>
      </c>
      <c r="H884" s="166"/>
      <c r="I884" s="166"/>
      <c r="J884" s="166"/>
      <c r="K884" s="166"/>
      <c r="L884" s="166"/>
      <c r="M884" s="166"/>
      <c r="N884" s="166"/>
      <c r="O884" s="166"/>
      <c r="P884" s="166"/>
      <c r="Q884" s="166"/>
      <c r="R884" s="166"/>
      <c r="S884" s="166"/>
      <c r="T884" s="166"/>
      <c r="U884" s="166"/>
      <c r="V884" s="422"/>
      <c r="W884" s="748"/>
      <c r="X884" s="748"/>
      <c r="Y884" s="763"/>
      <c r="Z884" s="166"/>
      <c r="AA884" s="166"/>
      <c r="AB884" s="584"/>
    </row>
    <row r="885" spans="1:28" ht="15.75" customHeight="1">
      <c r="A885" s="759"/>
      <c r="B885" s="751"/>
      <c r="C885" s="752"/>
      <c r="D885" s="751"/>
      <c r="E885" s="753"/>
      <c r="F885" s="750"/>
      <c r="G885" s="166">
        <v>2023</v>
      </c>
      <c r="H885" s="166"/>
      <c r="I885" s="166"/>
      <c r="J885" s="166"/>
      <c r="K885" s="166"/>
      <c r="L885" s="166"/>
      <c r="M885" s="166"/>
      <c r="N885" s="166"/>
      <c r="O885" s="166"/>
      <c r="P885" s="166"/>
      <c r="Q885" s="166"/>
      <c r="R885" s="166"/>
      <c r="S885" s="166"/>
      <c r="T885" s="166"/>
      <c r="U885" s="166"/>
      <c r="V885" s="422"/>
      <c r="W885" s="748"/>
      <c r="X885" s="748"/>
      <c r="Y885" s="763"/>
      <c r="Z885" s="166"/>
      <c r="AA885" s="166"/>
      <c r="AB885" s="584"/>
    </row>
    <row r="886" spans="1:28" ht="15.75" customHeight="1">
      <c r="A886" s="759"/>
      <c r="B886" s="751">
        <v>4</v>
      </c>
      <c r="C886" s="752" t="s">
        <v>456</v>
      </c>
      <c r="D886" s="751" t="s">
        <v>386</v>
      </c>
      <c r="E886" s="753" t="s">
        <v>385</v>
      </c>
      <c r="F886" s="750" t="s">
        <v>389</v>
      </c>
      <c r="G886" s="166">
        <v>2015</v>
      </c>
      <c r="H886" s="166"/>
      <c r="I886" s="166"/>
      <c r="J886" s="166"/>
      <c r="K886" s="166"/>
      <c r="L886" s="166"/>
      <c r="M886" s="166"/>
      <c r="N886" s="166"/>
      <c r="O886" s="166"/>
      <c r="P886" s="166"/>
      <c r="Q886" s="166"/>
      <c r="R886" s="166"/>
      <c r="S886" s="166"/>
      <c r="T886" s="166"/>
      <c r="U886" s="166"/>
      <c r="V886" s="422"/>
      <c r="W886" s="761" t="s">
        <v>384</v>
      </c>
      <c r="X886" s="761" t="s">
        <v>384</v>
      </c>
      <c r="Y886" s="763">
        <v>26000</v>
      </c>
      <c r="Z886" s="166"/>
      <c r="AA886" s="166"/>
      <c r="AB886" s="584"/>
    </row>
    <row r="887" spans="1:28" ht="15.75" customHeight="1">
      <c r="A887" s="759"/>
      <c r="B887" s="751"/>
      <c r="C887" s="752"/>
      <c r="D887" s="751"/>
      <c r="E887" s="753"/>
      <c r="F887" s="750"/>
      <c r="G887" s="166">
        <v>2016</v>
      </c>
      <c r="H887" s="166"/>
      <c r="I887" s="166"/>
      <c r="J887" s="166"/>
      <c r="K887" s="166"/>
      <c r="L887" s="166"/>
      <c r="M887" s="166"/>
      <c r="N887" s="166"/>
      <c r="O887" s="166"/>
      <c r="P887" s="166"/>
      <c r="Q887" s="166"/>
      <c r="R887" s="166"/>
      <c r="S887" s="166"/>
      <c r="T887" s="166"/>
      <c r="U887" s="166"/>
      <c r="V887" s="422"/>
      <c r="W887" s="761"/>
      <c r="X887" s="761"/>
      <c r="Y887" s="763"/>
      <c r="Z887" s="166"/>
      <c r="AA887" s="166"/>
      <c r="AB887" s="584"/>
    </row>
    <row r="888" spans="1:28" ht="15.75" customHeight="1">
      <c r="A888" s="759"/>
      <c r="B888" s="751"/>
      <c r="C888" s="752"/>
      <c r="D888" s="751"/>
      <c r="E888" s="753"/>
      <c r="F888" s="750"/>
      <c r="G888" s="166">
        <v>2023</v>
      </c>
      <c r="H888" s="166"/>
      <c r="I888" s="166"/>
      <c r="J888" s="166"/>
      <c r="K888" s="166"/>
      <c r="L888" s="166"/>
      <c r="M888" s="166"/>
      <c r="N888" s="166"/>
      <c r="O888" s="166"/>
      <c r="P888" s="166"/>
      <c r="Q888" s="166"/>
      <c r="R888" s="166"/>
      <c r="S888" s="166"/>
      <c r="T888" s="166"/>
      <c r="U888" s="166"/>
      <c r="V888" s="422"/>
      <c r="W888" s="761"/>
      <c r="X888" s="761"/>
      <c r="Y888" s="763"/>
      <c r="Z888" s="166"/>
      <c r="AA888" s="166"/>
      <c r="AB888" s="584"/>
    </row>
    <row r="889" spans="1:28" ht="15.75" customHeight="1">
      <c r="A889" s="759"/>
      <c r="B889" s="751"/>
      <c r="C889" s="752"/>
      <c r="D889" s="751"/>
      <c r="E889" s="753"/>
      <c r="F889" s="750" t="s">
        <v>388</v>
      </c>
      <c r="G889" s="166">
        <v>2015</v>
      </c>
      <c r="H889" s="166"/>
      <c r="I889" s="166"/>
      <c r="J889" s="166"/>
      <c r="K889" s="166"/>
      <c r="L889" s="166"/>
      <c r="M889" s="166"/>
      <c r="N889" s="166"/>
      <c r="O889" s="166"/>
      <c r="P889" s="166"/>
      <c r="Q889" s="166"/>
      <c r="R889" s="166"/>
      <c r="S889" s="166"/>
      <c r="T889" s="166"/>
      <c r="U889" s="166"/>
      <c r="V889" s="422"/>
      <c r="W889" s="761"/>
      <c r="X889" s="761"/>
      <c r="Y889" s="763"/>
      <c r="Z889" s="166"/>
      <c r="AA889" s="166"/>
      <c r="AB889" s="584"/>
    </row>
    <row r="890" spans="1:28" ht="15.75" customHeight="1">
      <c r="A890" s="759"/>
      <c r="B890" s="751"/>
      <c r="C890" s="752"/>
      <c r="D890" s="751"/>
      <c r="E890" s="753"/>
      <c r="F890" s="750"/>
      <c r="G890" s="166">
        <v>2016</v>
      </c>
      <c r="H890" s="166"/>
      <c r="I890" s="166"/>
      <c r="J890" s="166"/>
      <c r="K890" s="166"/>
      <c r="L890" s="166"/>
      <c r="M890" s="166"/>
      <c r="N890" s="166"/>
      <c r="O890" s="166"/>
      <c r="P890" s="166"/>
      <c r="Q890" s="166"/>
      <c r="R890" s="166"/>
      <c r="S890" s="166"/>
      <c r="T890" s="166"/>
      <c r="U890" s="166"/>
      <c r="V890" s="422"/>
      <c r="W890" s="761"/>
      <c r="X890" s="761"/>
      <c r="Y890" s="763"/>
      <c r="Z890" s="166"/>
      <c r="AA890" s="166"/>
      <c r="AB890" s="584"/>
    </row>
    <row r="891" spans="1:28" ht="15.75" customHeight="1">
      <c r="A891" s="759"/>
      <c r="B891" s="751"/>
      <c r="C891" s="752"/>
      <c r="D891" s="751"/>
      <c r="E891" s="753"/>
      <c r="F891" s="750"/>
      <c r="G891" s="166">
        <v>2023</v>
      </c>
      <c r="H891" s="166"/>
      <c r="I891" s="166"/>
      <c r="J891" s="166"/>
      <c r="K891" s="166"/>
      <c r="L891" s="166"/>
      <c r="M891" s="166"/>
      <c r="N891" s="166"/>
      <c r="O891" s="166"/>
      <c r="P891" s="166"/>
      <c r="Q891" s="166"/>
      <c r="R891" s="166"/>
      <c r="S891" s="166"/>
      <c r="T891" s="166"/>
      <c r="U891" s="166"/>
      <c r="V891" s="422"/>
      <c r="W891" s="761"/>
      <c r="X891" s="761"/>
      <c r="Y891" s="763"/>
      <c r="Z891" s="166"/>
      <c r="AA891" s="166"/>
      <c r="AB891" s="584"/>
    </row>
    <row r="892" spans="1:28" ht="15.75" customHeight="1">
      <c r="A892" s="759"/>
      <c r="B892" s="751">
        <v>5</v>
      </c>
      <c r="C892" s="752" t="s">
        <v>580</v>
      </c>
      <c r="D892" s="751" t="s">
        <v>434</v>
      </c>
      <c r="E892" s="753" t="s">
        <v>385</v>
      </c>
      <c r="F892" s="750" t="s">
        <v>389</v>
      </c>
      <c r="G892" s="166">
        <v>2015</v>
      </c>
      <c r="H892" s="166"/>
      <c r="I892" s="166"/>
      <c r="J892" s="166"/>
      <c r="K892" s="166"/>
      <c r="L892" s="166"/>
      <c r="M892" s="166"/>
      <c r="N892" s="166"/>
      <c r="O892" s="166"/>
      <c r="P892" s="166"/>
      <c r="Q892" s="166"/>
      <c r="R892" s="166"/>
      <c r="S892" s="166"/>
      <c r="T892" s="166"/>
      <c r="U892" s="166"/>
      <c r="V892" s="422"/>
      <c r="W892" s="748" t="s">
        <v>384</v>
      </c>
      <c r="X892" s="748" t="s">
        <v>384</v>
      </c>
      <c r="Y892" s="763" t="s">
        <v>517</v>
      </c>
      <c r="Z892" s="166"/>
      <c r="AA892" s="166"/>
      <c r="AB892" s="584"/>
    </row>
    <row r="893" spans="1:28" ht="15.75" customHeight="1">
      <c r="A893" s="759"/>
      <c r="B893" s="751"/>
      <c r="C893" s="752"/>
      <c r="D893" s="751"/>
      <c r="E893" s="753"/>
      <c r="F893" s="750"/>
      <c r="G893" s="166">
        <v>2016</v>
      </c>
      <c r="H893" s="166"/>
      <c r="I893" s="166"/>
      <c r="J893" s="166"/>
      <c r="K893" s="166"/>
      <c r="L893" s="166"/>
      <c r="M893" s="166"/>
      <c r="N893" s="166"/>
      <c r="O893" s="166"/>
      <c r="P893" s="166"/>
      <c r="Q893" s="166"/>
      <c r="R893" s="166"/>
      <c r="S893" s="166"/>
      <c r="T893" s="166"/>
      <c r="U893" s="166"/>
      <c r="V893" s="422"/>
      <c r="W893" s="748"/>
      <c r="X893" s="748"/>
      <c r="Y893" s="763"/>
      <c r="Z893" s="166"/>
      <c r="AA893" s="166"/>
      <c r="AB893" s="584"/>
    </row>
    <row r="894" spans="1:28" ht="15.75" customHeight="1">
      <c r="A894" s="759"/>
      <c r="B894" s="751"/>
      <c r="C894" s="752"/>
      <c r="D894" s="751"/>
      <c r="E894" s="753"/>
      <c r="F894" s="750"/>
      <c r="G894" s="432">
        <v>2023</v>
      </c>
      <c r="H894" s="166"/>
      <c r="I894" s="166"/>
      <c r="J894" s="166"/>
      <c r="K894" s="166"/>
      <c r="L894" s="166"/>
      <c r="M894" s="166"/>
      <c r="N894" s="166"/>
      <c r="O894" s="166"/>
      <c r="P894" s="166"/>
      <c r="Q894" s="166"/>
      <c r="R894" s="166"/>
      <c r="S894" s="166"/>
      <c r="T894" s="166"/>
      <c r="U894" s="166"/>
      <c r="V894" s="422"/>
      <c r="W894" s="748"/>
      <c r="X894" s="748"/>
      <c r="Y894" s="763"/>
      <c r="Z894" s="166"/>
      <c r="AA894" s="166"/>
      <c r="AB894" s="584"/>
    </row>
    <row r="895" spans="1:28" ht="15.75" customHeight="1">
      <c r="A895" s="759"/>
      <c r="B895" s="751"/>
      <c r="C895" s="752"/>
      <c r="D895" s="751"/>
      <c r="E895" s="753"/>
      <c r="F895" s="750" t="s">
        <v>388</v>
      </c>
      <c r="G895" s="166">
        <v>2015</v>
      </c>
      <c r="H895" s="166"/>
      <c r="I895" s="166"/>
      <c r="J895" s="166"/>
      <c r="K895" s="166"/>
      <c r="L895" s="166"/>
      <c r="M895" s="166"/>
      <c r="N895" s="166"/>
      <c r="O895" s="166"/>
      <c r="P895" s="166"/>
      <c r="Q895" s="166"/>
      <c r="R895" s="166"/>
      <c r="S895" s="166"/>
      <c r="T895" s="166"/>
      <c r="U895" s="166"/>
      <c r="V895" s="422"/>
      <c r="W895" s="748"/>
      <c r="X895" s="748"/>
      <c r="Y895" s="763"/>
      <c r="Z895" s="166"/>
      <c r="AA895" s="166"/>
      <c r="AB895" s="584"/>
    </row>
    <row r="896" spans="1:28" ht="15.75" customHeight="1">
      <c r="A896" s="759"/>
      <c r="B896" s="751"/>
      <c r="C896" s="752"/>
      <c r="D896" s="751"/>
      <c r="E896" s="753"/>
      <c r="F896" s="750"/>
      <c r="G896" s="166">
        <v>2016</v>
      </c>
      <c r="H896" s="166"/>
      <c r="I896" s="166"/>
      <c r="J896" s="166"/>
      <c r="K896" s="166"/>
      <c r="L896" s="166"/>
      <c r="M896" s="166"/>
      <c r="N896" s="166"/>
      <c r="O896" s="166"/>
      <c r="P896" s="166"/>
      <c r="Q896" s="166"/>
      <c r="R896" s="166"/>
      <c r="S896" s="166"/>
      <c r="T896" s="166"/>
      <c r="U896" s="166"/>
      <c r="V896" s="422"/>
      <c r="W896" s="748"/>
      <c r="X896" s="748"/>
      <c r="Y896" s="763"/>
      <c r="Z896" s="166"/>
      <c r="AA896" s="166"/>
      <c r="AB896" s="584"/>
    </row>
    <row r="897" spans="1:28" ht="15.75" customHeight="1">
      <c r="A897" s="759"/>
      <c r="B897" s="751"/>
      <c r="C897" s="752"/>
      <c r="D897" s="751"/>
      <c r="E897" s="753"/>
      <c r="F897" s="750"/>
      <c r="G897" s="166">
        <v>2023</v>
      </c>
      <c r="H897" s="166"/>
      <c r="I897" s="166"/>
      <c r="J897" s="166"/>
      <c r="K897" s="166"/>
      <c r="L897" s="166"/>
      <c r="M897" s="166"/>
      <c r="N897" s="166"/>
      <c r="O897" s="166"/>
      <c r="P897" s="166"/>
      <c r="Q897" s="166"/>
      <c r="R897" s="166"/>
      <c r="S897" s="166"/>
      <c r="T897" s="166"/>
      <c r="U897" s="166"/>
      <c r="V897" s="422"/>
      <c r="W897" s="748"/>
      <c r="X897" s="748"/>
      <c r="Y897" s="763"/>
      <c r="Z897" s="166"/>
      <c r="AA897" s="166"/>
      <c r="AB897" s="584"/>
    </row>
    <row r="898" spans="1:28" ht="15.75" customHeight="1">
      <c r="A898" s="759"/>
      <c r="B898" s="751">
        <v>6</v>
      </c>
      <c r="C898" s="752" t="s">
        <v>581</v>
      </c>
      <c r="D898" s="751" t="s">
        <v>434</v>
      </c>
      <c r="E898" s="753" t="s">
        <v>385</v>
      </c>
      <c r="F898" s="750" t="s">
        <v>389</v>
      </c>
      <c r="G898" s="166">
        <v>2015</v>
      </c>
      <c r="H898" s="166"/>
      <c r="I898" s="166"/>
      <c r="J898" s="166"/>
      <c r="K898" s="166"/>
      <c r="L898" s="166"/>
      <c r="M898" s="166"/>
      <c r="N898" s="166"/>
      <c r="O898" s="166"/>
      <c r="P898" s="166"/>
      <c r="Q898" s="166"/>
      <c r="R898" s="166"/>
      <c r="S898" s="166"/>
      <c r="T898" s="166"/>
      <c r="U898" s="166"/>
      <c r="V898" s="422"/>
      <c r="W898" s="761" t="s">
        <v>384</v>
      </c>
      <c r="X898" s="761" t="s">
        <v>384</v>
      </c>
      <c r="Y898" s="763" t="s">
        <v>517</v>
      </c>
      <c r="Z898" s="166"/>
      <c r="AA898" s="166"/>
      <c r="AB898" s="584"/>
    </row>
    <row r="899" spans="1:28" ht="15.75" customHeight="1">
      <c r="A899" s="759"/>
      <c r="B899" s="751"/>
      <c r="C899" s="752"/>
      <c r="D899" s="751"/>
      <c r="E899" s="753"/>
      <c r="F899" s="750"/>
      <c r="G899" s="166">
        <v>2016</v>
      </c>
      <c r="H899" s="166"/>
      <c r="I899" s="166"/>
      <c r="J899" s="166"/>
      <c r="K899" s="166"/>
      <c r="L899" s="166"/>
      <c r="M899" s="166"/>
      <c r="N899" s="166"/>
      <c r="O899" s="166"/>
      <c r="P899" s="166"/>
      <c r="Q899" s="166"/>
      <c r="R899" s="166"/>
      <c r="S899" s="166"/>
      <c r="T899" s="166"/>
      <c r="U899" s="166"/>
      <c r="V899" s="422"/>
      <c r="W899" s="761"/>
      <c r="X899" s="761"/>
      <c r="Y899" s="763"/>
      <c r="Z899" s="166"/>
      <c r="AA899" s="166"/>
      <c r="AB899" s="584"/>
    </row>
    <row r="900" spans="1:28" ht="15.75" customHeight="1">
      <c r="A900" s="759"/>
      <c r="B900" s="751"/>
      <c r="C900" s="752"/>
      <c r="D900" s="751"/>
      <c r="E900" s="753"/>
      <c r="F900" s="750"/>
      <c r="G900" s="166">
        <v>2023</v>
      </c>
      <c r="H900" s="166"/>
      <c r="I900" s="166"/>
      <c r="J900" s="166"/>
      <c r="K900" s="166"/>
      <c r="L900" s="166"/>
      <c r="M900" s="166"/>
      <c r="N900" s="166"/>
      <c r="O900" s="166"/>
      <c r="P900" s="166"/>
      <c r="Q900" s="166"/>
      <c r="R900" s="166"/>
      <c r="S900" s="166"/>
      <c r="T900" s="166"/>
      <c r="U900" s="166"/>
      <c r="V900" s="422"/>
      <c r="W900" s="761"/>
      <c r="X900" s="761"/>
      <c r="Y900" s="763"/>
      <c r="Z900" s="166"/>
      <c r="AA900" s="166"/>
      <c r="AB900" s="584"/>
    </row>
    <row r="901" spans="1:28" ht="15.75" customHeight="1">
      <c r="A901" s="759"/>
      <c r="B901" s="751"/>
      <c r="C901" s="752"/>
      <c r="D901" s="751"/>
      <c r="E901" s="753"/>
      <c r="F901" s="750" t="s">
        <v>388</v>
      </c>
      <c r="G901" s="166">
        <v>2015</v>
      </c>
      <c r="H901" s="166"/>
      <c r="I901" s="166"/>
      <c r="J901" s="166"/>
      <c r="K901" s="166"/>
      <c r="L901" s="166"/>
      <c r="M901" s="166"/>
      <c r="N901" s="166"/>
      <c r="O901" s="166"/>
      <c r="P901" s="166"/>
      <c r="Q901" s="166"/>
      <c r="R901" s="166"/>
      <c r="S901" s="166"/>
      <c r="T901" s="166"/>
      <c r="U901" s="166"/>
      <c r="V901" s="422"/>
      <c r="W901" s="761"/>
      <c r="X901" s="761"/>
      <c r="Y901" s="763"/>
      <c r="Z901" s="166"/>
      <c r="AA901" s="166"/>
      <c r="AB901" s="584"/>
    </row>
    <row r="902" spans="1:28" ht="15.75" customHeight="1">
      <c r="A902" s="759"/>
      <c r="B902" s="751"/>
      <c r="C902" s="752"/>
      <c r="D902" s="751"/>
      <c r="E902" s="753"/>
      <c r="F902" s="750"/>
      <c r="G902" s="166">
        <v>2016</v>
      </c>
      <c r="H902" s="166"/>
      <c r="I902" s="166"/>
      <c r="J902" s="166"/>
      <c r="K902" s="166"/>
      <c r="L902" s="166"/>
      <c r="M902" s="166"/>
      <c r="N902" s="166"/>
      <c r="O902" s="166"/>
      <c r="P902" s="166"/>
      <c r="Q902" s="166"/>
      <c r="R902" s="166"/>
      <c r="S902" s="166"/>
      <c r="T902" s="166"/>
      <c r="U902" s="166"/>
      <c r="V902" s="422"/>
      <c r="W902" s="761"/>
      <c r="X902" s="761"/>
      <c r="Y902" s="763"/>
      <c r="Z902" s="166"/>
      <c r="AA902" s="166"/>
      <c r="AB902" s="584"/>
    </row>
    <row r="903" spans="1:28" ht="15.75" customHeight="1">
      <c r="A903" s="759"/>
      <c r="B903" s="751"/>
      <c r="C903" s="752"/>
      <c r="D903" s="751"/>
      <c r="E903" s="753"/>
      <c r="F903" s="750"/>
      <c r="G903" s="166">
        <v>2023</v>
      </c>
      <c r="H903" s="166"/>
      <c r="I903" s="166"/>
      <c r="J903" s="166"/>
      <c r="K903" s="166"/>
      <c r="L903" s="166"/>
      <c r="M903" s="166"/>
      <c r="N903" s="166"/>
      <c r="O903" s="166"/>
      <c r="P903" s="166"/>
      <c r="Q903" s="166"/>
      <c r="R903" s="166"/>
      <c r="S903" s="166"/>
      <c r="T903" s="166"/>
      <c r="U903" s="166"/>
      <c r="V903" s="422"/>
      <c r="W903" s="761"/>
      <c r="X903" s="761"/>
      <c r="Y903" s="763"/>
      <c r="Z903" s="166"/>
      <c r="AA903" s="166"/>
      <c r="AB903" s="584"/>
    </row>
    <row r="904" spans="1:28" ht="15.75" customHeight="1">
      <c r="A904" s="759"/>
      <c r="B904" s="751">
        <v>7</v>
      </c>
      <c r="C904" s="752" t="s">
        <v>582</v>
      </c>
      <c r="D904" s="751" t="s">
        <v>390</v>
      </c>
      <c r="E904" s="753" t="s">
        <v>385</v>
      </c>
      <c r="F904" s="750" t="s">
        <v>389</v>
      </c>
      <c r="G904" s="166">
        <v>2015</v>
      </c>
      <c r="H904" s="166"/>
      <c r="I904" s="166"/>
      <c r="J904" s="166"/>
      <c r="K904" s="166"/>
      <c r="L904" s="166"/>
      <c r="M904" s="166"/>
      <c r="N904" s="166"/>
      <c r="O904" s="166"/>
      <c r="P904" s="166"/>
      <c r="Q904" s="166"/>
      <c r="R904" s="166"/>
      <c r="S904" s="166"/>
      <c r="T904" s="166"/>
      <c r="U904" s="166"/>
      <c r="V904" s="422"/>
      <c r="W904" s="761" t="s">
        <v>384</v>
      </c>
      <c r="X904" s="761" t="s">
        <v>384</v>
      </c>
      <c r="Y904" s="763" t="s">
        <v>517</v>
      </c>
      <c r="Z904" s="166"/>
      <c r="AA904" s="166"/>
      <c r="AB904" s="584"/>
    </row>
    <row r="905" spans="1:28" ht="15.75" customHeight="1">
      <c r="A905" s="759"/>
      <c r="B905" s="751"/>
      <c r="C905" s="752"/>
      <c r="D905" s="751"/>
      <c r="E905" s="753"/>
      <c r="F905" s="750"/>
      <c r="G905" s="166">
        <v>2016</v>
      </c>
      <c r="H905" s="166"/>
      <c r="I905" s="166"/>
      <c r="J905" s="166"/>
      <c r="K905" s="166"/>
      <c r="L905" s="166"/>
      <c r="M905" s="166"/>
      <c r="N905" s="166"/>
      <c r="O905" s="166"/>
      <c r="P905" s="166"/>
      <c r="Q905" s="166"/>
      <c r="R905" s="166"/>
      <c r="S905" s="166"/>
      <c r="T905" s="166"/>
      <c r="U905" s="166"/>
      <c r="V905" s="422"/>
      <c r="W905" s="761"/>
      <c r="X905" s="761"/>
      <c r="Y905" s="763"/>
      <c r="Z905" s="166"/>
      <c r="AA905" s="166"/>
      <c r="AB905" s="584"/>
    </row>
    <row r="906" spans="1:28" ht="15.75" customHeight="1">
      <c r="A906" s="759"/>
      <c r="B906" s="751"/>
      <c r="C906" s="752"/>
      <c r="D906" s="751"/>
      <c r="E906" s="753"/>
      <c r="F906" s="750"/>
      <c r="G906" s="166">
        <v>2023</v>
      </c>
      <c r="H906" s="166"/>
      <c r="I906" s="166"/>
      <c r="J906" s="166"/>
      <c r="K906" s="166"/>
      <c r="L906" s="166"/>
      <c r="M906" s="166"/>
      <c r="N906" s="166"/>
      <c r="O906" s="166"/>
      <c r="P906" s="166"/>
      <c r="Q906" s="166"/>
      <c r="R906" s="166"/>
      <c r="S906" s="166"/>
      <c r="T906" s="166"/>
      <c r="U906" s="166"/>
      <c r="V906" s="422"/>
      <c r="W906" s="761"/>
      <c r="X906" s="761"/>
      <c r="Y906" s="763"/>
      <c r="Z906" s="166"/>
      <c r="AA906" s="166"/>
      <c r="AB906" s="584"/>
    </row>
    <row r="907" spans="1:28" ht="15.75" customHeight="1">
      <c r="A907" s="759"/>
      <c r="B907" s="751"/>
      <c r="C907" s="752"/>
      <c r="D907" s="751"/>
      <c r="E907" s="753"/>
      <c r="F907" s="750" t="s">
        <v>388</v>
      </c>
      <c r="G907" s="166">
        <v>2015</v>
      </c>
      <c r="H907" s="166"/>
      <c r="I907" s="166"/>
      <c r="J907" s="166"/>
      <c r="K907" s="166"/>
      <c r="L907" s="166"/>
      <c r="M907" s="166"/>
      <c r="N907" s="166"/>
      <c r="O907" s="166"/>
      <c r="P907" s="166"/>
      <c r="Q907" s="166"/>
      <c r="R907" s="166"/>
      <c r="S907" s="166"/>
      <c r="T907" s="166"/>
      <c r="U907" s="166"/>
      <c r="V907" s="422"/>
      <c r="W907" s="761"/>
      <c r="X907" s="761"/>
      <c r="Y907" s="763"/>
      <c r="Z907" s="166"/>
      <c r="AA907" s="166"/>
      <c r="AB907" s="584"/>
    </row>
    <row r="908" spans="1:28" ht="15.75" customHeight="1">
      <c r="A908" s="759"/>
      <c r="B908" s="751"/>
      <c r="C908" s="752"/>
      <c r="D908" s="751"/>
      <c r="E908" s="753"/>
      <c r="F908" s="750"/>
      <c r="G908" s="166">
        <v>2016</v>
      </c>
      <c r="H908" s="166"/>
      <c r="I908" s="166"/>
      <c r="J908" s="166"/>
      <c r="K908" s="166"/>
      <c r="L908" s="166"/>
      <c r="M908" s="166"/>
      <c r="N908" s="166"/>
      <c r="O908" s="166"/>
      <c r="P908" s="166"/>
      <c r="Q908" s="166"/>
      <c r="R908" s="166"/>
      <c r="S908" s="166"/>
      <c r="T908" s="166"/>
      <c r="U908" s="166"/>
      <c r="V908" s="422"/>
      <c r="W908" s="761"/>
      <c r="X908" s="761"/>
      <c r="Y908" s="763"/>
      <c r="Z908" s="166"/>
      <c r="AA908" s="166"/>
      <c r="AB908" s="584"/>
    </row>
    <row r="909" spans="1:28" ht="15.75" customHeight="1">
      <c r="A909" s="759"/>
      <c r="B909" s="751"/>
      <c r="C909" s="752"/>
      <c r="D909" s="751"/>
      <c r="E909" s="753"/>
      <c r="F909" s="750"/>
      <c r="G909" s="166">
        <v>2023</v>
      </c>
      <c r="H909" s="166"/>
      <c r="I909" s="166"/>
      <c r="J909" s="166"/>
      <c r="K909" s="166"/>
      <c r="L909" s="166"/>
      <c r="M909" s="166"/>
      <c r="N909" s="166"/>
      <c r="O909" s="166"/>
      <c r="P909" s="166"/>
      <c r="Q909" s="166"/>
      <c r="R909" s="166"/>
      <c r="S909" s="166"/>
      <c r="T909" s="166"/>
      <c r="U909" s="166"/>
      <c r="V909" s="422"/>
      <c r="W909" s="761"/>
      <c r="X909" s="761"/>
      <c r="Y909" s="763"/>
      <c r="Z909" s="166"/>
      <c r="AA909" s="166"/>
      <c r="AB909" s="584"/>
    </row>
    <row r="910" spans="1:28" ht="15.75" customHeight="1">
      <c r="A910" s="759"/>
      <c r="B910" s="751">
        <v>8</v>
      </c>
      <c r="C910" s="752" t="s">
        <v>583</v>
      </c>
      <c r="D910" s="751" t="s">
        <v>390</v>
      </c>
      <c r="E910" s="753" t="s">
        <v>385</v>
      </c>
      <c r="F910" s="750" t="s">
        <v>389</v>
      </c>
      <c r="G910" s="166">
        <v>2015</v>
      </c>
      <c r="H910" s="166"/>
      <c r="I910" s="166"/>
      <c r="J910" s="166"/>
      <c r="K910" s="166"/>
      <c r="L910" s="166"/>
      <c r="M910" s="166"/>
      <c r="N910" s="166"/>
      <c r="O910" s="166"/>
      <c r="P910" s="166"/>
      <c r="Q910" s="166"/>
      <c r="R910" s="166"/>
      <c r="S910" s="166"/>
      <c r="T910" s="166"/>
      <c r="U910" s="166"/>
      <c r="V910" s="422"/>
      <c r="W910" s="748" t="s">
        <v>384</v>
      </c>
      <c r="X910" s="748" t="s">
        <v>384</v>
      </c>
      <c r="Y910" s="763" t="s">
        <v>517</v>
      </c>
      <c r="Z910" s="166"/>
      <c r="AA910" s="166"/>
      <c r="AB910" s="584"/>
    </row>
    <row r="911" spans="1:28" ht="15.75" customHeight="1">
      <c r="A911" s="759"/>
      <c r="B911" s="751"/>
      <c r="C911" s="752"/>
      <c r="D911" s="751"/>
      <c r="E911" s="753"/>
      <c r="F911" s="750"/>
      <c r="G911" s="166">
        <v>2016</v>
      </c>
      <c r="H911" s="166"/>
      <c r="I911" s="166"/>
      <c r="J911" s="166"/>
      <c r="K911" s="166"/>
      <c r="L911" s="166"/>
      <c r="M911" s="166"/>
      <c r="N911" s="166"/>
      <c r="O911" s="166"/>
      <c r="P911" s="166"/>
      <c r="Q911" s="166"/>
      <c r="R911" s="166"/>
      <c r="S911" s="166"/>
      <c r="T911" s="166"/>
      <c r="U911" s="166"/>
      <c r="V911" s="422"/>
      <c r="W911" s="748"/>
      <c r="X911" s="748"/>
      <c r="Y911" s="763"/>
      <c r="Z911" s="166"/>
      <c r="AA911" s="166"/>
      <c r="AB911" s="584"/>
    </row>
    <row r="912" spans="1:28" ht="15.75" customHeight="1">
      <c r="A912" s="759"/>
      <c r="B912" s="751"/>
      <c r="C912" s="752"/>
      <c r="D912" s="751"/>
      <c r="E912" s="753"/>
      <c r="F912" s="750"/>
      <c r="G912" s="432">
        <v>2023</v>
      </c>
      <c r="H912" s="166"/>
      <c r="I912" s="166"/>
      <c r="J912" s="166"/>
      <c r="K912" s="166"/>
      <c r="L912" s="166"/>
      <c r="M912" s="166"/>
      <c r="N912" s="166"/>
      <c r="O912" s="166"/>
      <c r="P912" s="166"/>
      <c r="Q912" s="166"/>
      <c r="R912" s="166"/>
      <c r="S912" s="166"/>
      <c r="T912" s="166"/>
      <c r="U912" s="166"/>
      <c r="V912" s="422"/>
      <c r="W912" s="748"/>
      <c r="X912" s="748"/>
      <c r="Y912" s="763"/>
      <c r="Z912" s="166"/>
      <c r="AA912" s="166"/>
      <c r="AB912" s="584"/>
    </row>
    <row r="913" spans="1:28" ht="15.75" customHeight="1">
      <c r="A913" s="759"/>
      <c r="B913" s="751"/>
      <c r="C913" s="752"/>
      <c r="D913" s="751"/>
      <c r="E913" s="753"/>
      <c r="F913" s="750" t="s">
        <v>388</v>
      </c>
      <c r="G913" s="166">
        <v>2015</v>
      </c>
      <c r="H913" s="166"/>
      <c r="I913" s="166"/>
      <c r="J913" s="166"/>
      <c r="K913" s="166"/>
      <c r="L913" s="166"/>
      <c r="M913" s="166"/>
      <c r="N913" s="166"/>
      <c r="O913" s="166"/>
      <c r="P913" s="166"/>
      <c r="Q913" s="166"/>
      <c r="R913" s="166"/>
      <c r="S913" s="166"/>
      <c r="T913" s="166"/>
      <c r="U913" s="166"/>
      <c r="V913" s="422"/>
      <c r="W913" s="748"/>
      <c r="X913" s="748"/>
      <c r="Y913" s="763"/>
      <c r="Z913" s="166"/>
      <c r="AA913" s="166"/>
      <c r="AB913" s="584"/>
    </row>
    <row r="914" spans="1:28" ht="15.75" customHeight="1">
      <c r="A914" s="759"/>
      <c r="B914" s="751"/>
      <c r="C914" s="752"/>
      <c r="D914" s="751"/>
      <c r="E914" s="753"/>
      <c r="F914" s="750"/>
      <c r="G914" s="166">
        <v>2016</v>
      </c>
      <c r="H914" s="166"/>
      <c r="I914" s="166"/>
      <c r="J914" s="166"/>
      <c r="K914" s="166"/>
      <c r="L914" s="166"/>
      <c r="M914" s="166"/>
      <c r="N914" s="166"/>
      <c r="O914" s="166"/>
      <c r="P914" s="166"/>
      <c r="Q914" s="166"/>
      <c r="R914" s="166"/>
      <c r="S914" s="166"/>
      <c r="T914" s="166"/>
      <c r="U914" s="166"/>
      <c r="V914" s="422"/>
      <c r="W914" s="748"/>
      <c r="X914" s="748"/>
      <c r="Y914" s="763"/>
      <c r="Z914" s="166"/>
      <c r="AA914" s="166"/>
      <c r="AB914" s="584"/>
    </row>
    <row r="915" spans="1:28" ht="15.75" customHeight="1">
      <c r="A915" s="759"/>
      <c r="B915" s="751"/>
      <c r="C915" s="752"/>
      <c r="D915" s="751"/>
      <c r="E915" s="753"/>
      <c r="F915" s="750"/>
      <c r="G915" s="166">
        <v>2023</v>
      </c>
      <c r="H915" s="166"/>
      <c r="I915" s="166"/>
      <c r="J915" s="166"/>
      <c r="K915" s="166"/>
      <c r="L915" s="166"/>
      <c r="M915" s="166"/>
      <c r="N915" s="166"/>
      <c r="O915" s="166"/>
      <c r="P915" s="166"/>
      <c r="Q915" s="166"/>
      <c r="R915" s="166"/>
      <c r="S915" s="166"/>
      <c r="T915" s="166"/>
      <c r="U915" s="166"/>
      <c r="V915" s="422"/>
      <c r="W915" s="748"/>
      <c r="X915" s="748"/>
      <c r="Y915" s="763"/>
      <c r="Z915" s="166"/>
      <c r="AA915" s="166"/>
      <c r="AB915" s="584"/>
    </row>
    <row r="916" spans="1:28" ht="15.75" customHeight="1">
      <c r="A916" s="759"/>
      <c r="B916" s="751">
        <v>9</v>
      </c>
      <c r="C916" s="752" t="s">
        <v>584</v>
      </c>
      <c r="D916" s="751" t="s">
        <v>434</v>
      </c>
      <c r="E916" s="753" t="s">
        <v>385</v>
      </c>
      <c r="F916" s="750" t="s">
        <v>389</v>
      </c>
      <c r="G916" s="166">
        <v>2015</v>
      </c>
      <c r="H916" s="166"/>
      <c r="I916" s="166"/>
      <c r="J916" s="166"/>
      <c r="K916" s="166"/>
      <c r="L916" s="166"/>
      <c r="M916" s="166"/>
      <c r="N916" s="166"/>
      <c r="O916" s="166"/>
      <c r="P916" s="166"/>
      <c r="Q916" s="166"/>
      <c r="R916" s="166"/>
      <c r="S916" s="166"/>
      <c r="T916" s="166"/>
      <c r="U916" s="166"/>
      <c r="V916" s="422"/>
      <c r="W916" s="748" t="s">
        <v>384</v>
      </c>
      <c r="X916" s="748" t="s">
        <v>384</v>
      </c>
      <c r="Y916" s="763" t="s">
        <v>517</v>
      </c>
      <c r="Z916" s="166"/>
      <c r="AA916" s="166"/>
      <c r="AB916" s="584"/>
    </row>
    <row r="917" spans="1:28" ht="15.75" customHeight="1">
      <c r="A917" s="759"/>
      <c r="B917" s="751"/>
      <c r="C917" s="752"/>
      <c r="D917" s="751"/>
      <c r="E917" s="753"/>
      <c r="F917" s="750"/>
      <c r="G917" s="166">
        <v>2016</v>
      </c>
      <c r="H917" s="166"/>
      <c r="I917" s="166"/>
      <c r="J917" s="166"/>
      <c r="K917" s="166"/>
      <c r="L917" s="166"/>
      <c r="M917" s="166"/>
      <c r="N917" s="166"/>
      <c r="O917" s="166"/>
      <c r="P917" s="166"/>
      <c r="Q917" s="166"/>
      <c r="R917" s="166"/>
      <c r="S917" s="166"/>
      <c r="T917" s="166"/>
      <c r="U917" s="166"/>
      <c r="V917" s="422"/>
      <c r="W917" s="748"/>
      <c r="X917" s="748"/>
      <c r="Y917" s="763"/>
      <c r="Z917" s="166"/>
      <c r="AA917" s="166"/>
      <c r="AB917" s="584"/>
    </row>
    <row r="918" spans="1:28" ht="15.75" customHeight="1">
      <c r="A918" s="759"/>
      <c r="B918" s="751"/>
      <c r="C918" s="752"/>
      <c r="D918" s="751"/>
      <c r="E918" s="753"/>
      <c r="F918" s="750"/>
      <c r="G918" s="166">
        <v>2023</v>
      </c>
      <c r="H918" s="166"/>
      <c r="I918" s="166"/>
      <c r="J918" s="166"/>
      <c r="K918" s="166"/>
      <c r="L918" s="166"/>
      <c r="M918" s="166"/>
      <c r="N918" s="166"/>
      <c r="O918" s="166"/>
      <c r="P918" s="166"/>
      <c r="Q918" s="166"/>
      <c r="R918" s="166"/>
      <c r="S918" s="166"/>
      <c r="T918" s="166"/>
      <c r="U918" s="166"/>
      <c r="V918" s="422"/>
      <c r="W918" s="748"/>
      <c r="X918" s="748"/>
      <c r="Y918" s="763"/>
      <c r="Z918" s="166"/>
      <c r="AA918" s="166"/>
      <c r="AB918" s="584"/>
    </row>
    <row r="919" spans="1:28" ht="15.75" customHeight="1">
      <c r="A919" s="759"/>
      <c r="B919" s="751"/>
      <c r="C919" s="752"/>
      <c r="D919" s="751"/>
      <c r="E919" s="753"/>
      <c r="F919" s="750" t="s">
        <v>388</v>
      </c>
      <c r="G919" s="166">
        <v>2015</v>
      </c>
      <c r="H919" s="166"/>
      <c r="I919" s="166"/>
      <c r="J919" s="166"/>
      <c r="K919" s="166"/>
      <c r="L919" s="166"/>
      <c r="M919" s="166"/>
      <c r="N919" s="166"/>
      <c r="O919" s="166"/>
      <c r="P919" s="166"/>
      <c r="Q919" s="166"/>
      <c r="R919" s="166"/>
      <c r="S919" s="166"/>
      <c r="T919" s="166"/>
      <c r="U919" s="166"/>
      <c r="V919" s="422"/>
      <c r="W919" s="748"/>
      <c r="X919" s="748"/>
      <c r="Y919" s="763"/>
      <c r="Z919" s="166"/>
      <c r="AA919" s="166"/>
      <c r="AB919" s="584"/>
    </row>
    <row r="920" spans="1:28" ht="15.75" customHeight="1">
      <c r="A920" s="759"/>
      <c r="B920" s="751"/>
      <c r="C920" s="752"/>
      <c r="D920" s="751"/>
      <c r="E920" s="753"/>
      <c r="F920" s="750"/>
      <c r="G920" s="166">
        <v>2016</v>
      </c>
      <c r="H920" s="166"/>
      <c r="I920" s="166"/>
      <c r="J920" s="166"/>
      <c r="K920" s="166"/>
      <c r="L920" s="166"/>
      <c r="M920" s="166"/>
      <c r="N920" s="166"/>
      <c r="O920" s="166"/>
      <c r="P920" s="166"/>
      <c r="Q920" s="166"/>
      <c r="R920" s="166"/>
      <c r="S920" s="166"/>
      <c r="T920" s="166"/>
      <c r="U920" s="166"/>
      <c r="V920" s="422"/>
      <c r="W920" s="748"/>
      <c r="X920" s="748"/>
      <c r="Y920" s="763"/>
      <c r="Z920" s="166"/>
      <c r="AA920" s="166"/>
      <c r="AB920" s="584"/>
    </row>
    <row r="921" spans="1:28" ht="15.75" customHeight="1">
      <c r="A921" s="759"/>
      <c r="B921" s="751"/>
      <c r="C921" s="752"/>
      <c r="D921" s="751"/>
      <c r="E921" s="753"/>
      <c r="F921" s="750"/>
      <c r="G921" s="166">
        <v>2023</v>
      </c>
      <c r="H921" s="166"/>
      <c r="I921" s="166"/>
      <c r="J921" s="166"/>
      <c r="K921" s="166"/>
      <c r="L921" s="166"/>
      <c r="M921" s="166"/>
      <c r="N921" s="166"/>
      <c r="O921" s="166"/>
      <c r="P921" s="166"/>
      <c r="Q921" s="166"/>
      <c r="R921" s="166"/>
      <c r="S921" s="166"/>
      <c r="T921" s="166"/>
      <c r="U921" s="166"/>
      <c r="V921" s="422"/>
      <c r="W921" s="748"/>
      <c r="X921" s="748"/>
      <c r="Y921" s="763"/>
      <c r="Z921" s="166"/>
      <c r="AA921" s="166"/>
      <c r="AB921" s="584"/>
    </row>
    <row r="922" spans="1:28" ht="15.75" customHeight="1">
      <c r="A922" s="759"/>
      <c r="B922" s="751">
        <v>10</v>
      </c>
      <c r="C922" s="752" t="s">
        <v>585</v>
      </c>
      <c r="D922" s="751" t="s">
        <v>434</v>
      </c>
      <c r="E922" s="753" t="s">
        <v>385</v>
      </c>
      <c r="F922" s="750" t="s">
        <v>389</v>
      </c>
      <c r="G922" s="166">
        <v>2015</v>
      </c>
      <c r="H922" s="166"/>
      <c r="I922" s="166"/>
      <c r="J922" s="166"/>
      <c r="K922" s="166"/>
      <c r="L922" s="166"/>
      <c r="M922" s="166"/>
      <c r="N922" s="166"/>
      <c r="O922" s="166"/>
      <c r="P922" s="166"/>
      <c r="Q922" s="166"/>
      <c r="R922" s="166"/>
      <c r="S922" s="166"/>
      <c r="T922" s="166"/>
      <c r="U922" s="166"/>
      <c r="V922" s="422"/>
      <c r="W922" s="761" t="s">
        <v>384</v>
      </c>
      <c r="X922" s="761" t="s">
        <v>384</v>
      </c>
      <c r="Y922" s="763" t="s">
        <v>517</v>
      </c>
      <c r="Z922" s="166"/>
      <c r="AA922" s="166"/>
      <c r="AB922" s="584"/>
    </row>
    <row r="923" spans="1:28" ht="15.75" customHeight="1">
      <c r="A923" s="759"/>
      <c r="B923" s="751"/>
      <c r="C923" s="752"/>
      <c r="D923" s="751"/>
      <c r="E923" s="753"/>
      <c r="F923" s="750"/>
      <c r="G923" s="166">
        <v>2016</v>
      </c>
      <c r="H923" s="166"/>
      <c r="I923" s="166"/>
      <c r="J923" s="166"/>
      <c r="K923" s="166"/>
      <c r="L923" s="166"/>
      <c r="M923" s="166"/>
      <c r="N923" s="166"/>
      <c r="O923" s="166"/>
      <c r="P923" s="166"/>
      <c r="Q923" s="166"/>
      <c r="R923" s="166"/>
      <c r="S923" s="166"/>
      <c r="T923" s="166"/>
      <c r="U923" s="166"/>
      <c r="V923" s="422"/>
      <c r="W923" s="761"/>
      <c r="X923" s="761"/>
      <c r="Y923" s="763"/>
      <c r="Z923" s="166"/>
      <c r="AA923" s="166"/>
      <c r="AB923" s="584"/>
    </row>
    <row r="924" spans="1:28" ht="15.75" customHeight="1">
      <c r="A924" s="759"/>
      <c r="B924" s="751"/>
      <c r="C924" s="752"/>
      <c r="D924" s="751"/>
      <c r="E924" s="753"/>
      <c r="F924" s="750"/>
      <c r="G924" s="166">
        <v>2023</v>
      </c>
      <c r="H924" s="166"/>
      <c r="I924" s="166"/>
      <c r="J924" s="166"/>
      <c r="K924" s="166"/>
      <c r="L924" s="166"/>
      <c r="M924" s="166"/>
      <c r="N924" s="166"/>
      <c r="O924" s="166"/>
      <c r="P924" s="166"/>
      <c r="Q924" s="166"/>
      <c r="R924" s="166"/>
      <c r="S924" s="166"/>
      <c r="T924" s="166"/>
      <c r="U924" s="166"/>
      <c r="V924" s="422"/>
      <c r="W924" s="761"/>
      <c r="X924" s="761"/>
      <c r="Y924" s="763"/>
      <c r="Z924" s="166"/>
      <c r="AA924" s="166"/>
      <c r="AB924" s="584"/>
    </row>
    <row r="925" spans="1:28" ht="15.75" customHeight="1">
      <c r="A925" s="759"/>
      <c r="B925" s="751"/>
      <c r="C925" s="752"/>
      <c r="D925" s="751"/>
      <c r="E925" s="753"/>
      <c r="F925" s="750" t="s">
        <v>388</v>
      </c>
      <c r="G925" s="166">
        <v>2015</v>
      </c>
      <c r="H925" s="166"/>
      <c r="I925" s="166"/>
      <c r="J925" s="166"/>
      <c r="K925" s="166"/>
      <c r="L925" s="166"/>
      <c r="M925" s="166"/>
      <c r="N925" s="166"/>
      <c r="O925" s="166"/>
      <c r="P925" s="166"/>
      <c r="Q925" s="166"/>
      <c r="R925" s="166"/>
      <c r="S925" s="166"/>
      <c r="T925" s="166"/>
      <c r="U925" s="166"/>
      <c r="V925" s="422"/>
      <c r="W925" s="761"/>
      <c r="X925" s="761"/>
      <c r="Y925" s="763"/>
      <c r="Z925" s="166"/>
      <c r="AA925" s="166"/>
      <c r="AB925" s="584"/>
    </row>
    <row r="926" spans="1:28" ht="15.75" customHeight="1">
      <c r="A926" s="759"/>
      <c r="B926" s="751"/>
      <c r="C926" s="752"/>
      <c r="D926" s="751"/>
      <c r="E926" s="753"/>
      <c r="F926" s="750"/>
      <c r="G926" s="166">
        <v>2016</v>
      </c>
      <c r="H926" s="166"/>
      <c r="I926" s="166"/>
      <c r="J926" s="166"/>
      <c r="K926" s="166"/>
      <c r="L926" s="166"/>
      <c r="M926" s="166"/>
      <c r="N926" s="166"/>
      <c r="O926" s="166"/>
      <c r="P926" s="166"/>
      <c r="Q926" s="166"/>
      <c r="R926" s="166"/>
      <c r="S926" s="166"/>
      <c r="T926" s="166"/>
      <c r="U926" s="166"/>
      <c r="V926" s="422"/>
      <c r="W926" s="761"/>
      <c r="X926" s="761"/>
      <c r="Y926" s="763"/>
      <c r="Z926" s="166"/>
      <c r="AA926" s="166"/>
      <c r="AB926" s="584"/>
    </row>
    <row r="927" spans="1:28" ht="15.75" customHeight="1">
      <c r="A927" s="759"/>
      <c r="B927" s="751"/>
      <c r="C927" s="752"/>
      <c r="D927" s="751"/>
      <c r="E927" s="753"/>
      <c r="F927" s="750"/>
      <c r="G927" s="166">
        <v>2023</v>
      </c>
      <c r="H927" s="166"/>
      <c r="I927" s="166"/>
      <c r="J927" s="166"/>
      <c r="K927" s="166"/>
      <c r="L927" s="166"/>
      <c r="M927" s="166"/>
      <c r="N927" s="166"/>
      <c r="O927" s="166"/>
      <c r="P927" s="166"/>
      <c r="Q927" s="166"/>
      <c r="R927" s="166"/>
      <c r="S927" s="166"/>
      <c r="T927" s="166"/>
      <c r="U927" s="166"/>
      <c r="V927" s="422"/>
      <c r="W927" s="761"/>
      <c r="X927" s="761"/>
      <c r="Y927" s="763"/>
      <c r="Z927" s="166"/>
      <c r="AA927" s="166"/>
      <c r="AB927" s="584"/>
    </row>
    <row r="928" spans="1:28" ht="15.75" customHeight="1">
      <c r="A928" s="759"/>
      <c r="B928" s="751">
        <v>11</v>
      </c>
      <c r="C928" s="752" t="s">
        <v>586</v>
      </c>
      <c r="D928" s="751" t="s">
        <v>457</v>
      </c>
      <c r="E928" s="753" t="s">
        <v>385</v>
      </c>
      <c r="F928" s="750" t="s">
        <v>389</v>
      </c>
      <c r="G928" s="166">
        <v>2015</v>
      </c>
      <c r="H928" s="166"/>
      <c r="I928" s="166"/>
      <c r="J928" s="166"/>
      <c r="K928" s="166"/>
      <c r="L928" s="166"/>
      <c r="M928" s="166"/>
      <c r="N928" s="166"/>
      <c r="O928" s="166"/>
      <c r="P928" s="166"/>
      <c r="Q928" s="166"/>
      <c r="R928" s="166"/>
      <c r="S928" s="166"/>
      <c r="T928" s="166"/>
      <c r="U928" s="166"/>
      <c r="V928" s="422"/>
      <c r="W928" s="761" t="s">
        <v>384</v>
      </c>
      <c r="X928" s="761" t="s">
        <v>384</v>
      </c>
      <c r="Y928" s="763" t="s">
        <v>517</v>
      </c>
      <c r="Z928" s="166"/>
      <c r="AA928" s="166"/>
      <c r="AB928" s="584"/>
    </row>
    <row r="929" spans="1:28" ht="15.75" customHeight="1">
      <c r="A929" s="759"/>
      <c r="B929" s="751"/>
      <c r="C929" s="752"/>
      <c r="D929" s="751"/>
      <c r="E929" s="753"/>
      <c r="F929" s="750"/>
      <c r="G929" s="166">
        <v>2016</v>
      </c>
      <c r="H929" s="166"/>
      <c r="I929" s="166"/>
      <c r="J929" s="166"/>
      <c r="K929" s="166"/>
      <c r="L929" s="166"/>
      <c r="M929" s="166"/>
      <c r="N929" s="166"/>
      <c r="O929" s="166"/>
      <c r="P929" s="166"/>
      <c r="Q929" s="166"/>
      <c r="R929" s="166"/>
      <c r="S929" s="166"/>
      <c r="T929" s="166"/>
      <c r="U929" s="166"/>
      <c r="V929" s="422"/>
      <c r="W929" s="761"/>
      <c r="X929" s="761"/>
      <c r="Y929" s="763"/>
      <c r="Z929" s="166"/>
      <c r="AA929" s="166"/>
      <c r="AB929" s="584"/>
    </row>
    <row r="930" spans="1:28" ht="15.75" customHeight="1">
      <c r="A930" s="759"/>
      <c r="B930" s="751"/>
      <c r="C930" s="752"/>
      <c r="D930" s="751"/>
      <c r="E930" s="753"/>
      <c r="F930" s="750"/>
      <c r="G930" s="166">
        <v>2023</v>
      </c>
      <c r="H930" s="166"/>
      <c r="I930" s="166"/>
      <c r="J930" s="166"/>
      <c r="K930" s="166"/>
      <c r="L930" s="166"/>
      <c r="M930" s="166"/>
      <c r="N930" s="166"/>
      <c r="O930" s="166"/>
      <c r="P930" s="166"/>
      <c r="Q930" s="166"/>
      <c r="R930" s="166"/>
      <c r="S930" s="166"/>
      <c r="T930" s="166"/>
      <c r="U930" s="166"/>
      <c r="V930" s="422"/>
      <c r="W930" s="761"/>
      <c r="X930" s="761"/>
      <c r="Y930" s="763"/>
      <c r="Z930" s="166"/>
      <c r="AA930" s="166"/>
      <c r="AB930" s="584"/>
    </row>
    <row r="931" spans="1:28" ht="15.75" customHeight="1">
      <c r="A931" s="759"/>
      <c r="B931" s="751"/>
      <c r="C931" s="752"/>
      <c r="D931" s="751"/>
      <c r="E931" s="753"/>
      <c r="F931" s="750" t="s">
        <v>388</v>
      </c>
      <c r="G931" s="166">
        <v>2015</v>
      </c>
      <c r="H931" s="166"/>
      <c r="I931" s="166"/>
      <c r="J931" s="166"/>
      <c r="K931" s="166"/>
      <c r="L931" s="166"/>
      <c r="M931" s="166"/>
      <c r="N931" s="166"/>
      <c r="O931" s="166"/>
      <c r="P931" s="166"/>
      <c r="Q931" s="166"/>
      <c r="R931" s="166"/>
      <c r="S931" s="166"/>
      <c r="T931" s="166"/>
      <c r="U931" s="166"/>
      <c r="V931" s="422"/>
      <c r="W931" s="761"/>
      <c r="X931" s="761"/>
      <c r="Y931" s="763"/>
      <c r="Z931" s="166"/>
      <c r="AA931" s="166"/>
      <c r="AB931" s="584"/>
    </row>
    <row r="932" spans="1:28" ht="15.75" customHeight="1">
      <c r="A932" s="759"/>
      <c r="B932" s="751"/>
      <c r="C932" s="752"/>
      <c r="D932" s="751"/>
      <c r="E932" s="753"/>
      <c r="F932" s="750"/>
      <c r="G932" s="166">
        <v>2016</v>
      </c>
      <c r="H932" s="166"/>
      <c r="I932" s="166"/>
      <c r="J932" s="166"/>
      <c r="K932" s="166"/>
      <c r="L932" s="166"/>
      <c r="M932" s="166"/>
      <c r="N932" s="166"/>
      <c r="O932" s="166"/>
      <c r="P932" s="166"/>
      <c r="Q932" s="166"/>
      <c r="R932" s="166"/>
      <c r="S932" s="166"/>
      <c r="T932" s="166"/>
      <c r="U932" s="166"/>
      <c r="V932" s="422"/>
      <c r="W932" s="761"/>
      <c r="X932" s="761"/>
      <c r="Y932" s="763"/>
      <c r="Z932" s="166"/>
      <c r="AA932" s="166"/>
      <c r="AB932" s="584"/>
    </row>
    <row r="933" spans="1:28" ht="15.75" customHeight="1">
      <c r="A933" s="759"/>
      <c r="B933" s="751"/>
      <c r="C933" s="752"/>
      <c r="D933" s="751"/>
      <c r="E933" s="753"/>
      <c r="F933" s="750"/>
      <c r="G933" s="166">
        <v>2023</v>
      </c>
      <c r="H933" s="166"/>
      <c r="I933" s="166"/>
      <c r="J933" s="166"/>
      <c r="K933" s="166"/>
      <c r="L933" s="166"/>
      <c r="M933" s="166"/>
      <c r="N933" s="166"/>
      <c r="O933" s="166"/>
      <c r="P933" s="166"/>
      <c r="Q933" s="166"/>
      <c r="R933" s="166"/>
      <c r="S933" s="166"/>
      <c r="T933" s="166"/>
      <c r="U933" s="166"/>
      <c r="V933" s="422"/>
      <c r="W933" s="761"/>
      <c r="X933" s="761"/>
      <c r="Y933" s="763"/>
      <c r="Z933" s="166"/>
      <c r="AA933" s="166"/>
      <c r="AB933" s="584"/>
    </row>
    <row r="934" spans="1:28" ht="15.75" customHeight="1">
      <c r="A934" s="759"/>
      <c r="B934" s="751">
        <v>12</v>
      </c>
      <c r="C934" s="752" t="s">
        <v>587</v>
      </c>
      <c r="D934" s="751" t="s">
        <v>386</v>
      </c>
      <c r="E934" s="753" t="s">
        <v>385</v>
      </c>
      <c r="F934" s="750" t="s">
        <v>389</v>
      </c>
      <c r="G934" s="166">
        <v>2015</v>
      </c>
      <c r="H934" s="166"/>
      <c r="I934" s="166"/>
      <c r="J934" s="166"/>
      <c r="K934" s="166"/>
      <c r="L934" s="166"/>
      <c r="M934" s="166"/>
      <c r="N934" s="166"/>
      <c r="O934" s="166"/>
      <c r="P934" s="166"/>
      <c r="Q934" s="166"/>
      <c r="R934" s="166"/>
      <c r="S934" s="166"/>
      <c r="T934" s="166"/>
      <c r="U934" s="166"/>
      <c r="V934" s="422"/>
      <c r="W934" s="748" t="s">
        <v>384</v>
      </c>
      <c r="X934" s="748" t="s">
        <v>384</v>
      </c>
      <c r="Y934" s="763" t="s">
        <v>517</v>
      </c>
      <c r="Z934" s="166"/>
      <c r="AA934" s="166"/>
      <c r="AB934" s="584"/>
    </row>
    <row r="935" spans="1:28" ht="15.75" customHeight="1">
      <c r="A935" s="759"/>
      <c r="B935" s="751"/>
      <c r="C935" s="752"/>
      <c r="D935" s="751"/>
      <c r="E935" s="753"/>
      <c r="F935" s="750"/>
      <c r="G935" s="166">
        <v>2016</v>
      </c>
      <c r="H935" s="166"/>
      <c r="I935" s="166"/>
      <c r="J935" s="166"/>
      <c r="K935" s="166"/>
      <c r="L935" s="166"/>
      <c r="M935" s="166"/>
      <c r="N935" s="166"/>
      <c r="O935" s="166"/>
      <c r="P935" s="166"/>
      <c r="Q935" s="166"/>
      <c r="R935" s="166"/>
      <c r="S935" s="166"/>
      <c r="T935" s="166"/>
      <c r="U935" s="166"/>
      <c r="V935" s="422"/>
      <c r="W935" s="748"/>
      <c r="X935" s="748"/>
      <c r="Y935" s="763"/>
      <c r="Z935" s="166"/>
      <c r="AA935" s="166"/>
      <c r="AB935" s="584"/>
    </row>
    <row r="936" spans="1:28" ht="15.75" customHeight="1">
      <c r="A936" s="759"/>
      <c r="B936" s="751"/>
      <c r="C936" s="752"/>
      <c r="D936" s="751"/>
      <c r="E936" s="753"/>
      <c r="F936" s="750"/>
      <c r="G936" s="166">
        <v>2023</v>
      </c>
      <c r="H936" s="166"/>
      <c r="I936" s="166"/>
      <c r="J936" s="166"/>
      <c r="K936" s="166"/>
      <c r="L936" s="166"/>
      <c r="M936" s="166"/>
      <c r="N936" s="166"/>
      <c r="O936" s="166"/>
      <c r="P936" s="166"/>
      <c r="Q936" s="166"/>
      <c r="R936" s="166"/>
      <c r="S936" s="166"/>
      <c r="T936" s="166"/>
      <c r="U936" s="166"/>
      <c r="V936" s="422"/>
      <c r="W936" s="748"/>
      <c r="X936" s="748"/>
      <c r="Y936" s="763"/>
      <c r="Z936" s="166"/>
      <c r="AA936" s="166"/>
      <c r="AB936" s="584"/>
    </row>
    <row r="937" spans="1:28" ht="15.75" customHeight="1">
      <c r="A937" s="759"/>
      <c r="B937" s="751"/>
      <c r="C937" s="752"/>
      <c r="D937" s="751"/>
      <c r="E937" s="753"/>
      <c r="F937" s="750" t="s">
        <v>388</v>
      </c>
      <c r="G937" s="166">
        <v>2015</v>
      </c>
      <c r="H937" s="166"/>
      <c r="I937" s="166"/>
      <c r="J937" s="166"/>
      <c r="K937" s="166"/>
      <c r="L937" s="166"/>
      <c r="M937" s="166"/>
      <c r="N937" s="166"/>
      <c r="O937" s="166"/>
      <c r="P937" s="166"/>
      <c r="Q937" s="166"/>
      <c r="R937" s="166"/>
      <c r="S937" s="166"/>
      <c r="T937" s="166"/>
      <c r="U937" s="166"/>
      <c r="V937" s="422"/>
      <c r="W937" s="748"/>
      <c r="X937" s="748"/>
      <c r="Y937" s="763"/>
      <c r="Z937" s="166"/>
      <c r="AA937" s="166"/>
      <c r="AB937" s="584"/>
    </row>
    <row r="938" spans="1:28" ht="15.75" customHeight="1">
      <c r="A938" s="759"/>
      <c r="B938" s="751"/>
      <c r="C938" s="752"/>
      <c r="D938" s="751"/>
      <c r="E938" s="753"/>
      <c r="F938" s="750"/>
      <c r="G938" s="166">
        <v>2016</v>
      </c>
      <c r="H938" s="166"/>
      <c r="I938" s="166"/>
      <c r="J938" s="166"/>
      <c r="K938" s="166"/>
      <c r="L938" s="166"/>
      <c r="M938" s="166"/>
      <c r="N938" s="166"/>
      <c r="O938" s="166"/>
      <c r="P938" s="166"/>
      <c r="Q938" s="166"/>
      <c r="R938" s="166"/>
      <c r="S938" s="166"/>
      <c r="T938" s="166"/>
      <c r="U938" s="166"/>
      <c r="V938" s="422"/>
      <c r="W938" s="748"/>
      <c r="X938" s="748"/>
      <c r="Y938" s="763"/>
      <c r="Z938" s="166"/>
      <c r="AA938" s="166"/>
      <c r="AB938" s="584"/>
    </row>
    <row r="939" spans="1:28" ht="15.75" customHeight="1">
      <c r="A939" s="759"/>
      <c r="B939" s="751"/>
      <c r="C939" s="752"/>
      <c r="D939" s="751"/>
      <c r="E939" s="753"/>
      <c r="F939" s="750"/>
      <c r="G939" s="166">
        <v>2023</v>
      </c>
      <c r="H939" s="166"/>
      <c r="I939" s="166"/>
      <c r="J939" s="166"/>
      <c r="K939" s="166"/>
      <c r="L939" s="166"/>
      <c r="M939" s="166"/>
      <c r="N939" s="166"/>
      <c r="O939" s="166"/>
      <c r="P939" s="166"/>
      <c r="Q939" s="166"/>
      <c r="R939" s="166"/>
      <c r="S939" s="166"/>
      <c r="T939" s="166"/>
      <c r="U939" s="166"/>
      <c r="V939" s="422"/>
      <c r="W939" s="748"/>
      <c r="X939" s="748"/>
      <c r="Y939" s="763"/>
      <c r="Z939" s="166"/>
      <c r="AA939" s="166"/>
      <c r="AB939" s="584"/>
    </row>
    <row r="940" spans="1:28" ht="12" customHeight="1">
      <c r="A940" s="759"/>
      <c r="B940" s="764" t="s">
        <v>140</v>
      </c>
      <c r="C940" s="764"/>
      <c r="D940" s="764"/>
      <c r="E940" s="764"/>
      <c r="F940" s="764"/>
      <c r="G940" s="764"/>
      <c r="H940" s="764"/>
      <c r="I940" s="764"/>
      <c r="J940" s="764"/>
      <c r="K940" s="764"/>
      <c r="L940" s="764"/>
      <c r="M940" s="764"/>
      <c r="N940" s="764"/>
      <c r="O940" s="764"/>
      <c r="P940" s="764"/>
      <c r="Q940" s="764"/>
      <c r="R940" s="764"/>
      <c r="S940" s="764"/>
      <c r="T940" s="764"/>
      <c r="U940" s="764"/>
      <c r="V940" s="764"/>
      <c r="W940" s="764"/>
      <c r="X940" s="764"/>
      <c r="Y940" s="764"/>
      <c r="Z940" s="764"/>
      <c r="AA940" s="764"/>
      <c r="AB940" s="764"/>
    </row>
    <row r="941" spans="1:28" ht="12" customHeight="1">
      <c r="A941" s="759"/>
      <c r="B941" s="765"/>
      <c r="C941" s="765"/>
      <c r="D941" s="765"/>
      <c r="E941" s="765"/>
      <c r="F941" s="765"/>
      <c r="G941" s="765"/>
      <c r="H941" s="765"/>
      <c r="I941" s="765"/>
      <c r="J941" s="765"/>
      <c r="K941" s="765"/>
      <c r="L941" s="765"/>
      <c r="M941" s="765"/>
      <c r="N941" s="765"/>
      <c r="O941" s="765"/>
      <c r="P941" s="765"/>
      <c r="Q941" s="765"/>
      <c r="R941" s="765"/>
      <c r="S941" s="765"/>
      <c r="T941" s="765"/>
      <c r="U941" s="765"/>
      <c r="V941" s="765"/>
      <c r="W941" s="765"/>
      <c r="X941" s="765"/>
      <c r="Y941" s="765"/>
      <c r="Z941" s="765"/>
      <c r="AA941" s="765"/>
      <c r="AB941" s="765"/>
    </row>
    <row r="942" spans="1:28" ht="29.25" customHeight="1">
      <c r="A942" s="758" t="s">
        <v>588</v>
      </c>
      <c r="B942" s="758"/>
      <c r="C942" s="758"/>
      <c r="D942" s="758"/>
      <c r="E942" s="758"/>
      <c r="F942" s="758"/>
      <c r="G942" s="758"/>
      <c r="H942" s="758"/>
      <c r="I942" s="758"/>
      <c r="J942" s="758"/>
      <c r="K942" s="758"/>
      <c r="L942" s="758"/>
      <c r="M942" s="758"/>
      <c r="N942" s="758"/>
      <c r="O942" s="758"/>
      <c r="P942" s="758"/>
      <c r="Q942" s="758"/>
      <c r="R942" s="758"/>
      <c r="S942" s="758"/>
      <c r="T942" s="758"/>
      <c r="U942" s="758"/>
      <c r="V942" s="758"/>
      <c r="W942" s="758"/>
      <c r="X942" s="758"/>
      <c r="Y942" s="758"/>
      <c r="Z942" s="758"/>
      <c r="AA942" s="758"/>
      <c r="AB942" s="758"/>
    </row>
    <row r="943" spans="1:28" ht="15.75" customHeight="1">
      <c r="A943" s="759" t="s">
        <v>689</v>
      </c>
      <c r="B943" s="751">
        <v>1</v>
      </c>
      <c r="C943" s="766" t="s">
        <v>452</v>
      </c>
      <c r="D943" s="751" t="s">
        <v>390</v>
      </c>
      <c r="E943" s="753" t="s">
        <v>385</v>
      </c>
      <c r="F943" s="750" t="s">
        <v>389</v>
      </c>
      <c r="G943" s="166">
        <v>2015</v>
      </c>
      <c r="H943" s="166"/>
      <c r="I943" s="166"/>
      <c r="J943" s="166"/>
      <c r="K943" s="166"/>
      <c r="L943" s="166"/>
      <c r="M943" s="166"/>
      <c r="N943" s="166"/>
      <c r="O943" s="166"/>
      <c r="P943" s="166"/>
      <c r="Q943" s="166"/>
      <c r="R943" s="166"/>
      <c r="S943" s="166"/>
      <c r="T943" s="166"/>
      <c r="U943" s="166"/>
      <c r="V943" s="422"/>
      <c r="W943" s="748" t="s">
        <v>384</v>
      </c>
      <c r="X943" s="748" t="s">
        <v>384</v>
      </c>
      <c r="Y943" s="763">
        <v>28</v>
      </c>
      <c r="Z943" s="166"/>
      <c r="AA943" s="166"/>
      <c r="AB943" s="584"/>
    </row>
    <row r="944" spans="1:28" ht="15.75" customHeight="1">
      <c r="A944" s="759"/>
      <c r="B944" s="751"/>
      <c r="C944" s="766"/>
      <c r="D944" s="751"/>
      <c r="E944" s="753"/>
      <c r="F944" s="750"/>
      <c r="G944" s="166">
        <v>2016</v>
      </c>
      <c r="H944" s="166"/>
      <c r="I944" s="166"/>
      <c r="J944" s="166"/>
      <c r="K944" s="166"/>
      <c r="L944" s="166"/>
      <c r="M944" s="166"/>
      <c r="N944" s="166"/>
      <c r="O944" s="166"/>
      <c r="P944" s="166"/>
      <c r="Q944" s="166"/>
      <c r="R944" s="166"/>
      <c r="S944" s="166"/>
      <c r="T944" s="166"/>
      <c r="U944" s="166"/>
      <c r="V944" s="422"/>
      <c r="W944" s="748"/>
      <c r="X944" s="748"/>
      <c r="Y944" s="763"/>
      <c r="Z944" s="166"/>
      <c r="AA944" s="166"/>
      <c r="AB944" s="584"/>
    </row>
    <row r="945" spans="1:28" ht="15.75" customHeight="1">
      <c r="A945" s="759"/>
      <c r="B945" s="751"/>
      <c r="C945" s="766"/>
      <c r="D945" s="751"/>
      <c r="E945" s="753"/>
      <c r="F945" s="750"/>
      <c r="G945" s="432">
        <v>2023</v>
      </c>
      <c r="H945" s="166"/>
      <c r="I945" s="166"/>
      <c r="J945" s="166"/>
      <c r="K945" s="166"/>
      <c r="L945" s="166"/>
      <c r="M945" s="166"/>
      <c r="N945" s="166"/>
      <c r="O945" s="166"/>
      <c r="P945" s="166"/>
      <c r="Q945" s="166"/>
      <c r="R945" s="166"/>
      <c r="S945" s="166"/>
      <c r="T945" s="166"/>
      <c r="U945" s="166"/>
      <c r="V945" s="422"/>
      <c r="W945" s="748"/>
      <c r="X945" s="748"/>
      <c r="Y945" s="763"/>
      <c r="Z945" s="166"/>
      <c r="AA945" s="166"/>
      <c r="AB945" s="584"/>
    </row>
    <row r="946" spans="1:28" ht="15.75" customHeight="1">
      <c r="A946" s="759"/>
      <c r="B946" s="751"/>
      <c r="C946" s="766"/>
      <c r="D946" s="751"/>
      <c r="E946" s="753"/>
      <c r="F946" s="750" t="s">
        <v>388</v>
      </c>
      <c r="G946" s="166">
        <v>2015</v>
      </c>
      <c r="H946" s="166"/>
      <c r="I946" s="166"/>
      <c r="J946" s="166"/>
      <c r="K946" s="166"/>
      <c r="L946" s="166"/>
      <c r="M946" s="166"/>
      <c r="N946" s="166"/>
      <c r="O946" s="166"/>
      <c r="P946" s="166"/>
      <c r="Q946" s="166"/>
      <c r="R946" s="166"/>
      <c r="S946" s="166"/>
      <c r="T946" s="166"/>
      <c r="U946" s="166"/>
      <c r="V946" s="422"/>
      <c r="W946" s="748"/>
      <c r="X946" s="748"/>
      <c r="Y946" s="763"/>
      <c r="Z946" s="166"/>
      <c r="AA946" s="166"/>
      <c r="AB946" s="584"/>
    </row>
    <row r="947" spans="1:28" ht="15.75" customHeight="1">
      <c r="A947" s="759"/>
      <c r="B947" s="751"/>
      <c r="C947" s="766"/>
      <c r="D947" s="751"/>
      <c r="E947" s="753"/>
      <c r="F947" s="750"/>
      <c r="G947" s="166">
        <v>2016</v>
      </c>
      <c r="H947" s="166"/>
      <c r="I947" s="166"/>
      <c r="J947" s="166"/>
      <c r="K947" s="166"/>
      <c r="L947" s="166"/>
      <c r="M947" s="166"/>
      <c r="N947" s="166"/>
      <c r="O947" s="166"/>
      <c r="P947" s="166"/>
      <c r="Q947" s="166"/>
      <c r="R947" s="166"/>
      <c r="S947" s="166"/>
      <c r="T947" s="166"/>
      <c r="U947" s="166"/>
      <c r="V947" s="422"/>
      <c r="W947" s="748"/>
      <c r="X947" s="748"/>
      <c r="Y947" s="763"/>
      <c r="Z947" s="166"/>
      <c r="AA947" s="166"/>
      <c r="AB947" s="584"/>
    </row>
    <row r="948" spans="1:28" ht="15.75" customHeight="1">
      <c r="A948" s="759"/>
      <c r="B948" s="751"/>
      <c r="C948" s="766"/>
      <c r="D948" s="751"/>
      <c r="E948" s="753"/>
      <c r="F948" s="750"/>
      <c r="G948" s="166">
        <v>2023</v>
      </c>
      <c r="H948" s="166"/>
      <c r="I948" s="166"/>
      <c r="J948" s="166"/>
      <c r="K948" s="166"/>
      <c r="L948" s="166"/>
      <c r="M948" s="166"/>
      <c r="N948" s="166"/>
      <c r="O948" s="166"/>
      <c r="P948" s="166"/>
      <c r="Q948" s="166"/>
      <c r="R948" s="166"/>
      <c r="S948" s="166"/>
      <c r="T948" s="166"/>
      <c r="U948" s="166"/>
      <c r="V948" s="422"/>
      <c r="W948" s="748"/>
      <c r="X948" s="748"/>
      <c r="Y948" s="763"/>
      <c r="Z948" s="166"/>
      <c r="AA948" s="166"/>
      <c r="AB948" s="584"/>
    </row>
    <row r="949" spans="1:28" ht="15.75" customHeight="1">
      <c r="A949" s="759"/>
      <c r="B949" s="751">
        <v>2</v>
      </c>
      <c r="C949" s="752" t="s">
        <v>451</v>
      </c>
      <c r="D949" s="751" t="s">
        <v>390</v>
      </c>
      <c r="E949" s="753" t="s">
        <v>385</v>
      </c>
      <c r="F949" s="750" t="s">
        <v>389</v>
      </c>
      <c r="G949" s="166">
        <v>2015</v>
      </c>
      <c r="H949" s="166"/>
      <c r="I949" s="166"/>
      <c r="J949" s="166"/>
      <c r="K949" s="166"/>
      <c r="L949" s="166"/>
      <c r="M949" s="166"/>
      <c r="N949" s="166"/>
      <c r="O949" s="166"/>
      <c r="P949" s="166"/>
      <c r="Q949" s="166"/>
      <c r="R949" s="166"/>
      <c r="S949" s="166"/>
      <c r="T949" s="166"/>
      <c r="U949" s="166"/>
      <c r="V949" s="422"/>
      <c r="W949" s="761" t="s">
        <v>384</v>
      </c>
      <c r="X949" s="761" t="s">
        <v>384</v>
      </c>
      <c r="Y949" s="763">
        <v>13</v>
      </c>
      <c r="Z949" s="166"/>
      <c r="AA949" s="166"/>
      <c r="AB949" s="584"/>
    </row>
    <row r="950" spans="1:28" ht="15.75" customHeight="1">
      <c r="A950" s="759"/>
      <c r="B950" s="751"/>
      <c r="C950" s="752"/>
      <c r="D950" s="751"/>
      <c r="E950" s="753"/>
      <c r="F950" s="750"/>
      <c r="G950" s="166">
        <v>2016</v>
      </c>
      <c r="H950" s="166"/>
      <c r="I950" s="166"/>
      <c r="J950" s="166"/>
      <c r="K950" s="166"/>
      <c r="L950" s="166"/>
      <c r="M950" s="166"/>
      <c r="N950" s="166"/>
      <c r="O950" s="166"/>
      <c r="P950" s="166"/>
      <c r="Q950" s="166"/>
      <c r="R950" s="166"/>
      <c r="S950" s="166"/>
      <c r="T950" s="166"/>
      <c r="U950" s="166"/>
      <c r="V950" s="422"/>
      <c r="W950" s="761"/>
      <c r="X950" s="761"/>
      <c r="Y950" s="763"/>
      <c r="Z950" s="166"/>
      <c r="AA950" s="166"/>
      <c r="AB950" s="584"/>
    </row>
    <row r="951" spans="1:28" ht="15.75" customHeight="1">
      <c r="A951" s="759"/>
      <c r="B951" s="751"/>
      <c r="C951" s="752"/>
      <c r="D951" s="751"/>
      <c r="E951" s="753"/>
      <c r="F951" s="750"/>
      <c r="G951" s="166">
        <v>2023</v>
      </c>
      <c r="H951" s="166"/>
      <c r="I951" s="166"/>
      <c r="J951" s="166"/>
      <c r="K951" s="166"/>
      <c r="L951" s="166"/>
      <c r="M951" s="166"/>
      <c r="N951" s="166"/>
      <c r="O951" s="166"/>
      <c r="P951" s="166"/>
      <c r="Q951" s="166"/>
      <c r="R951" s="166"/>
      <c r="S951" s="166"/>
      <c r="T951" s="166"/>
      <c r="U951" s="166"/>
      <c r="V951" s="422"/>
      <c r="W951" s="761"/>
      <c r="X951" s="761"/>
      <c r="Y951" s="763"/>
      <c r="Z951" s="166"/>
      <c r="AA951" s="166"/>
      <c r="AB951" s="584"/>
    </row>
    <row r="952" spans="1:28" ht="15.75" customHeight="1">
      <c r="A952" s="759"/>
      <c r="B952" s="751"/>
      <c r="C952" s="752"/>
      <c r="D952" s="751"/>
      <c r="E952" s="753"/>
      <c r="F952" s="750" t="s">
        <v>388</v>
      </c>
      <c r="G952" s="166">
        <v>2015</v>
      </c>
      <c r="H952" s="166"/>
      <c r="I952" s="166"/>
      <c r="J952" s="166"/>
      <c r="K952" s="166"/>
      <c r="L952" s="166"/>
      <c r="M952" s="166"/>
      <c r="N952" s="166"/>
      <c r="O952" s="166"/>
      <c r="P952" s="166"/>
      <c r="Q952" s="166"/>
      <c r="R952" s="166"/>
      <c r="S952" s="166"/>
      <c r="T952" s="166"/>
      <c r="U952" s="166"/>
      <c r="V952" s="422"/>
      <c r="W952" s="761"/>
      <c r="X952" s="761"/>
      <c r="Y952" s="763"/>
      <c r="Z952" s="166"/>
      <c r="AA952" s="166"/>
      <c r="AB952" s="584"/>
    </row>
    <row r="953" spans="1:28" ht="15.75" customHeight="1">
      <c r="A953" s="759"/>
      <c r="B953" s="751"/>
      <c r="C953" s="752"/>
      <c r="D953" s="751"/>
      <c r="E953" s="753"/>
      <c r="F953" s="750"/>
      <c r="G953" s="166">
        <v>2016</v>
      </c>
      <c r="H953" s="166"/>
      <c r="I953" s="166"/>
      <c r="J953" s="166"/>
      <c r="K953" s="166"/>
      <c r="L953" s="166"/>
      <c r="M953" s="166"/>
      <c r="N953" s="166"/>
      <c r="O953" s="166"/>
      <c r="P953" s="166"/>
      <c r="Q953" s="166"/>
      <c r="R953" s="166"/>
      <c r="S953" s="166"/>
      <c r="T953" s="166"/>
      <c r="U953" s="166"/>
      <c r="V953" s="422"/>
      <c r="W953" s="761"/>
      <c r="X953" s="761"/>
      <c r="Y953" s="763"/>
      <c r="Z953" s="166"/>
      <c r="AA953" s="166"/>
      <c r="AB953" s="584"/>
    </row>
    <row r="954" spans="1:28" ht="15.75" customHeight="1">
      <c r="A954" s="759"/>
      <c r="B954" s="751"/>
      <c r="C954" s="752"/>
      <c r="D954" s="751"/>
      <c r="E954" s="753"/>
      <c r="F954" s="750"/>
      <c r="G954" s="166">
        <v>2023</v>
      </c>
      <c r="H954" s="166"/>
      <c r="I954" s="166"/>
      <c r="J954" s="166"/>
      <c r="K954" s="166"/>
      <c r="L954" s="166"/>
      <c r="M954" s="166"/>
      <c r="N954" s="166"/>
      <c r="O954" s="166"/>
      <c r="P954" s="166"/>
      <c r="Q954" s="166"/>
      <c r="R954" s="166"/>
      <c r="S954" s="166"/>
      <c r="T954" s="166"/>
      <c r="U954" s="166"/>
      <c r="V954" s="422"/>
      <c r="W954" s="761"/>
      <c r="X954" s="761"/>
      <c r="Y954" s="763"/>
      <c r="Z954" s="166"/>
      <c r="AA954" s="166"/>
      <c r="AB954" s="584"/>
    </row>
    <row r="955" spans="1:28" ht="15.75" customHeight="1">
      <c r="A955" s="759"/>
      <c r="B955" s="751">
        <v>3</v>
      </c>
      <c r="C955" s="752" t="s">
        <v>450</v>
      </c>
      <c r="D955" s="751" t="s">
        <v>449</v>
      </c>
      <c r="E955" s="753" t="s">
        <v>385</v>
      </c>
      <c r="F955" s="750" t="s">
        <v>389</v>
      </c>
      <c r="G955" s="166">
        <v>2015</v>
      </c>
      <c r="H955" s="166"/>
      <c r="I955" s="166"/>
      <c r="J955" s="166"/>
      <c r="K955" s="166"/>
      <c r="L955" s="166"/>
      <c r="M955" s="166"/>
      <c r="N955" s="166"/>
      <c r="O955" s="166"/>
      <c r="P955" s="166"/>
      <c r="Q955" s="166"/>
      <c r="R955" s="166"/>
      <c r="S955" s="166"/>
      <c r="T955" s="166"/>
      <c r="U955" s="166"/>
      <c r="V955" s="422"/>
      <c r="W955" s="748" t="s">
        <v>384</v>
      </c>
      <c r="X955" s="748" t="s">
        <v>384</v>
      </c>
      <c r="Y955" s="763">
        <v>721000</v>
      </c>
      <c r="Z955" s="166"/>
      <c r="AA955" s="166"/>
      <c r="AB955" s="584"/>
    </row>
    <row r="956" spans="1:28" ht="15.75" customHeight="1">
      <c r="A956" s="759"/>
      <c r="B956" s="751"/>
      <c r="C956" s="752"/>
      <c r="D956" s="751"/>
      <c r="E956" s="753"/>
      <c r="F956" s="750"/>
      <c r="G956" s="166">
        <v>2016</v>
      </c>
      <c r="H956" s="166"/>
      <c r="I956" s="166"/>
      <c r="J956" s="166"/>
      <c r="K956" s="166"/>
      <c r="L956" s="166"/>
      <c r="M956" s="166"/>
      <c r="N956" s="166"/>
      <c r="O956" s="166"/>
      <c r="P956" s="166"/>
      <c r="Q956" s="166"/>
      <c r="R956" s="166"/>
      <c r="S956" s="166"/>
      <c r="T956" s="166"/>
      <c r="U956" s="166"/>
      <c r="V956" s="422"/>
      <c r="W956" s="748"/>
      <c r="X956" s="748"/>
      <c r="Y956" s="763"/>
      <c r="Z956" s="166"/>
      <c r="AA956" s="166"/>
      <c r="AB956" s="584"/>
    </row>
    <row r="957" spans="1:28" ht="15.75" customHeight="1">
      <c r="A957" s="759"/>
      <c r="B957" s="751"/>
      <c r="C957" s="752"/>
      <c r="D957" s="751"/>
      <c r="E957" s="753"/>
      <c r="F957" s="750"/>
      <c r="G957" s="166">
        <v>2023</v>
      </c>
      <c r="H957" s="166"/>
      <c r="I957" s="166"/>
      <c r="J957" s="166"/>
      <c r="K957" s="166"/>
      <c r="L957" s="166"/>
      <c r="M957" s="166"/>
      <c r="N957" s="166"/>
      <c r="O957" s="166"/>
      <c r="P957" s="166"/>
      <c r="Q957" s="166"/>
      <c r="R957" s="166"/>
      <c r="S957" s="166"/>
      <c r="T957" s="166"/>
      <c r="U957" s="166"/>
      <c r="V957" s="422"/>
      <c r="W957" s="748"/>
      <c r="X957" s="748"/>
      <c r="Y957" s="763"/>
      <c r="Z957" s="166"/>
      <c r="AA957" s="166"/>
      <c r="AB957" s="584"/>
    </row>
    <row r="958" spans="1:28" ht="15.75" customHeight="1">
      <c r="A958" s="759"/>
      <c r="B958" s="751"/>
      <c r="C958" s="752"/>
      <c r="D958" s="751"/>
      <c r="E958" s="753"/>
      <c r="F958" s="750" t="s">
        <v>388</v>
      </c>
      <c r="G958" s="166">
        <v>2015</v>
      </c>
      <c r="H958" s="166"/>
      <c r="I958" s="166"/>
      <c r="J958" s="166"/>
      <c r="K958" s="166"/>
      <c r="L958" s="166"/>
      <c r="M958" s="166"/>
      <c r="N958" s="166"/>
      <c r="O958" s="166"/>
      <c r="P958" s="166"/>
      <c r="Q958" s="166"/>
      <c r="R958" s="166"/>
      <c r="S958" s="166"/>
      <c r="T958" s="166"/>
      <c r="U958" s="166"/>
      <c r="V958" s="422"/>
      <c r="W958" s="748"/>
      <c r="X958" s="748"/>
      <c r="Y958" s="763"/>
      <c r="Z958" s="166"/>
      <c r="AA958" s="166"/>
      <c r="AB958" s="584"/>
    </row>
    <row r="959" spans="1:28" ht="15.75" customHeight="1">
      <c r="A959" s="759"/>
      <c r="B959" s="751"/>
      <c r="C959" s="752"/>
      <c r="D959" s="751"/>
      <c r="E959" s="753"/>
      <c r="F959" s="750"/>
      <c r="G959" s="166">
        <v>2016</v>
      </c>
      <c r="H959" s="166"/>
      <c r="I959" s="166"/>
      <c r="J959" s="166"/>
      <c r="K959" s="166"/>
      <c r="L959" s="166"/>
      <c r="M959" s="166"/>
      <c r="N959" s="166"/>
      <c r="O959" s="166"/>
      <c r="P959" s="166"/>
      <c r="Q959" s="166"/>
      <c r="R959" s="166"/>
      <c r="S959" s="166"/>
      <c r="T959" s="166"/>
      <c r="U959" s="166"/>
      <c r="V959" s="422"/>
      <c r="W959" s="748"/>
      <c r="X959" s="748"/>
      <c r="Y959" s="763"/>
      <c r="Z959" s="166"/>
      <c r="AA959" s="166"/>
      <c r="AB959" s="584"/>
    </row>
    <row r="960" spans="1:28" ht="15.75" customHeight="1">
      <c r="A960" s="759"/>
      <c r="B960" s="751"/>
      <c r="C960" s="752"/>
      <c r="D960" s="751"/>
      <c r="E960" s="753"/>
      <c r="F960" s="750"/>
      <c r="G960" s="166">
        <v>2023</v>
      </c>
      <c r="H960" s="166"/>
      <c r="I960" s="166"/>
      <c r="J960" s="166"/>
      <c r="K960" s="166"/>
      <c r="L960" s="166"/>
      <c r="M960" s="166"/>
      <c r="N960" s="166"/>
      <c r="O960" s="166"/>
      <c r="P960" s="166"/>
      <c r="Q960" s="166"/>
      <c r="R960" s="166"/>
      <c r="S960" s="166"/>
      <c r="T960" s="166"/>
      <c r="U960" s="166"/>
      <c r="V960" s="422"/>
      <c r="W960" s="748"/>
      <c r="X960" s="748"/>
      <c r="Y960" s="763"/>
      <c r="Z960" s="166"/>
      <c r="AA960" s="166"/>
      <c r="AB960" s="584"/>
    </row>
    <row r="961" spans="1:28" ht="15.75" customHeight="1">
      <c r="A961" s="759"/>
      <c r="B961" s="751">
        <v>4</v>
      </c>
      <c r="C961" s="752" t="s">
        <v>448</v>
      </c>
      <c r="D961" s="751" t="s">
        <v>434</v>
      </c>
      <c r="E961" s="753" t="s">
        <v>385</v>
      </c>
      <c r="F961" s="750" t="s">
        <v>389</v>
      </c>
      <c r="G961" s="166">
        <v>2015</v>
      </c>
      <c r="H961" s="166"/>
      <c r="I961" s="166"/>
      <c r="J961" s="166"/>
      <c r="K961" s="166"/>
      <c r="L961" s="166"/>
      <c r="M961" s="166"/>
      <c r="N961" s="166"/>
      <c r="O961" s="166"/>
      <c r="P961" s="166"/>
      <c r="Q961" s="166"/>
      <c r="R961" s="166"/>
      <c r="S961" s="166"/>
      <c r="T961" s="166"/>
      <c r="U961" s="166"/>
      <c r="V961" s="422"/>
      <c r="W961" s="761" t="s">
        <v>384</v>
      </c>
      <c r="X961" s="761" t="s">
        <v>384</v>
      </c>
      <c r="Y961" s="763">
        <v>315</v>
      </c>
      <c r="Z961" s="166"/>
      <c r="AA961" s="166"/>
      <c r="AB961" s="584"/>
    </row>
    <row r="962" spans="1:28" ht="15.75" customHeight="1">
      <c r="A962" s="759"/>
      <c r="B962" s="751"/>
      <c r="C962" s="752"/>
      <c r="D962" s="751"/>
      <c r="E962" s="753"/>
      <c r="F962" s="750"/>
      <c r="G962" s="166">
        <v>2016</v>
      </c>
      <c r="H962" s="166"/>
      <c r="I962" s="166"/>
      <c r="J962" s="166"/>
      <c r="K962" s="166"/>
      <c r="L962" s="166"/>
      <c r="M962" s="166"/>
      <c r="N962" s="166"/>
      <c r="O962" s="166"/>
      <c r="P962" s="166"/>
      <c r="Q962" s="166"/>
      <c r="R962" s="166"/>
      <c r="S962" s="166"/>
      <c r="T962" s="166"/>
      <c r="U962" s="166"/>
      <c r="V962" s="422"/>
      <c r="W962" s="761"/>
      <c r="X962" s="761"/>
      <c r="Y962" s="763"/>
      <c r="Z962" s="166"/>
      <c r="AA962" s="166"/>
      <c r="AB962" s="584"/>
    </row>
    <row r="963" spans="1:28" ht="15.75" customHeight="1">
      <c r="A963" s="759"/>
      <c r="B963" s="751"/>
      <c r="C963" s="752"/>
      <c r="D963" s="751"/>
      <c r="E963" s="753"/>
      <c r="F963" s="750"/>
      <c r="G963" s="166">
        <v>2023</v>
      </c>
      <c r="H963" s="166"/>
      <c r="I963" s="166"/>
      <c r="J963" s="166"/>
      <c r="K963" s="166"/>
      <c r="L963" s="166"/>
      <c r="M963" s="166"/>
      <c r="N963" s="166"/>
      <c r="O963" s="166"/>
      <c r="P963" s="166"/>
      <c r="Q963" s="166"/>
      <c r="R963" s="166"/>
      <c r="S963" s="166"/>
      <c r="T963" s="166"/>
      <c r="U963" s="166"/>
      <c r="V963" s="422"/>
      <c r="W963" s="761"/>
      <c r="X963" s="761"/>
      <c r="Y963" s="763"/>
      <c r="Z963" s="166"/>
      <c r="AA963" s="166"/>
      <c r="AB963" s="584"/>
    </row>
    <row r="964" spans="1:28" ht="15.75" customHeight="1">
      <c r="A964" s="759"/>
      <c r="B964" s="751"/>
      <c r="C964" s="752"/>
      <c r="D964" s="751"/>
      <c r="E964" s="753"/>
      <c r="F964" s="750" t="s">
        <v>388</v>
      </c>
      <c r="G964" s="166">
        <v>2015</v>
      </c>
      <c r="H964" s="166"/>
      <c r="I964" s="166"/>
      <c r="J964" s="166"/>
      <c r="K964" s="166"/>
      <c r="L964" s="166"/>
      <c r="M964" s="166"/>
      <c r="N964" s="166"/>
      <c r="O964" s="166"/>
      <c r="P964" s="166"/>
      <c r="Q964" s="166"/>
      <c r="R964" s="166"/>
      <c r="S964" s="166"/>
      <c r="T964" s="166"/>
      <c r="U964" s="166"/>
      <c r="V964" s="422"/>
      <c r="W964" s="761"/>
      <c r="X964" s="761"/>
      <c r="Y964" s="763"/>
      <c r="Z964" s="166"/>
      <c r="AA964" s="166"/>
      <c r="AB964" s="584"/>
    </row>
    <row r="965" spans="1:28" ht="15.75" customHeight="1">
      <c r="A965" s="759"/>
      <c r="B965" s="751"/>
      <c r="C965" s="752"/>
      <c r="D965" s="751"/>
      <c r="E965" s="753"/>
      <c r="F965" s="750"/>
      <c r="G965" s="166">
        <v>2016</v>
      </c>
      <c r="H965" s="166"/>
      <c r="I965" s="166"/>
      <c r="J965" s="166"/>
      <c r="K965" s="166"/>
      <c r="L965" s="166"/>
      <c r="M965" s="166"/>
      <c r="N965" s="166"/>
      <c r="O965" s="166"/>
      <c r="P965" s="166"/>
      <c r="Q965" s="166"/>
      <c r="R965" s="166"/>
      <c r="S965" s="166"/>
      <c r="T965" s="166"/>
      <c r="U965" s="166"/>
      <c r="V965" s="422"/>
      <c r="W965" s="761"/>
      <c r="X965" s="761"/>
      <c r="Y965" s="763"/>
      <c r="Z965" s="166"/>
      <c r="AA965" s="166"/>
      <c r="AB965" s="584"/>
    </row>
    <row r="966" spans="1:28" ht="15.75" customHeight="1">
      <c r="A966" s="759"/>
      <c r="B966" s="751"/>
      <c r="C966" s="752"/>
      <c r="D966" s="751"/>
      <c r="E966" s="753"/>
      <c r="F966" s="750"/>
      <c r="G966" s="166">
        <v>2023</v>
      </c>
      <c r="H966" s="166"/>
      <c r="I966" s="166"/>
      <c r="J966" s="166"/>
      <c r="K966" s="166"/>
      <c r="L966" s="166"/>
      <c r="M966" s="166"/>
      <c r="N966" s="166"/>
      <c r="O966" s="166"/>
      <c r="P966" s="166"/>
      <c r="Q966" s="166"/>
      <c r="R966" s="166"/>
      <c r="S966" s="166"/>
      <c r="T966" s="166"/>
      <c r="U966" s="166"/>
      <c r="V966" s="422"/>
      <c r="W966" s="761"/>
      <c r="X966" s="761"/>
      <c r="Y966" s="763"/>
      <c r="Z966" s="166"/>
      <c r="AA966" s="166"/>
      <c r="AB966" s="584"/>
    </row>
    <row r="967" spans="1:28" ht="15.75" customHeight="1">
      <c r="A967" s="759"/>
      <c r="B967" s="751">
        <v>5</v>
      </c>
      <c r="C967" s="752" t="s">
        <v>589</v>
      </c>
      <c r="D967" s="751" t="s">
        <v>390</v>
      </c>
      <c r="E967" s="753" t="s">
        <v>385</v>
      </c>
      <c r="F967" s="750" t="s">
        <v>389</v>
      </c>
      <c r="G967" s="166">
        <v>2015</v>
      </c>
      <c r="H967" s="166"/>
      <c r="I967" s="166"/>
      <c r="J967" s="166"/>
      <c r="K967" s="166"/>
      <c r="L967" s="166"/>
      <c r="M967" s="166"/>
      <c r="N967" s="166"/>
      <c r="O967" s="166"/>
      <c r="P967" s="166"/>
      <c r="Q967" s="166"/>
      <c r="R967" s="166"/>
      <c r="S967" s="166"/>
      <c r="T967" s="166"/>
      <c r="U967" s="166"/>
      <c r="V967" s="422"/>
      <c r="W967" s="761" t="s">
        <v>384</v>
      </c>
      <c r="X967" s="761" t="s">
        <v>384</v>
      </c>
      <c r="Y967" s="763">
        <v>17</v>
      </c>
      <c r="Z967" s="166"/>
      <c r="AA967" s="166"/>
      <c r="AB967" s="584"/>
    </row>
    <row r="968" spans="1:28" ht="15.75" customHeight="1">
      <c r="A968" s="759"/>
      <c r="B968" s="751"/>
      <c r="C968" s="752"/>
      <c r="D968" s="751"/>
      <c r="E968" s="753"/>
      <c r="F968" s="750"/>
      <c r="G968" s="166">
        <v>2016</v>
      </c>
      <c r="H968" s="166"/>
      <c r="I968" s="166"/>
      <c r="J968" s="166"/>
      <c r="K968" s="166"/>
      <c r="L968" s="166"/>
      <c r="M968" s="166"/>
      <c r="N968" s="166"/>
      <c r="O968" s="166"/>
      <c r="P968" s="166"/>
      <c r="Q968" s="166"/>
      <c r="R968" s="166"/>
      <c r="S968" s="166"/>
      <c r="T968" s="166"/>
      <c r="U968" s="166"/>
      <c r="V968" s="422"/>
      <c r="W968" s="761"/>
      <c r="X968" s="761"/>
      <c r="Y968" s="763"/>
      <c r="Z968" s="166"/>
      <c r="AA968" s="166"/>
      <c r="AB968" s="584"/>
    </row>
    <row r="969" spans="1:28" ht="15.75" customHeight="1">
      <c r="A969" s="759"/>
      <c r="B969" s="751"/>
      <c r="C969" s="752"/>
      <c r="D969" s="751"/>
      <c r="E969" s="753"/>
      <c r="F969" s="750"/>
      <c r="G969" s="166">
        <v>2023</v>
      </c>
      <c r="H969" s="166"/>
      <c r="I969" s="166"/>
      <c r="J969" s="166"/>
      <c r="K969" s="166"/>
      <c r="L969" s="166"/>
      <c r="M969" s="166"/>
      <c r="N969" s="166"/>
      <c r="O969" s="166"/>
      <c r="P969" s="166"/>
      <c r="Q969" s="166"/>
      <c r="R969" s="166"/>
      <c r="S969" s="166"/>
      <c r="T969" s="166"/>
      <c r="U969" s="166"/>
      <c r="V969" s="422"/>
      <c r="W969" s="761"/>
      <c r="X969" s="761"/>
      <c r="Y969" s="763"/>
      <c r="Z969" s="166"/>
      <c r="AA969" s="166"/>
      <c r="AB969" s="584"/>
    </row>
    <row r="970" spans="1:28" ht="15.75" customHeight="1">
      <c r="A970" s="759"/>
      <c r="B970" s="751"/>
      <c r="C970" s="752"/>
      <c r="D970" s="751"/>
      <c r="E970" s="753"/>
      <c r="F970" s="750" t="s">
        <v>388</v>
      </c>
      <c r="G970" s="166">
        <v>2015</v>
      </c>
      <c r="H970" s="166"/>
      <c r="I970" s="166"/>
      <c r="J970" s="166"/>
      <c r="K970" s="166"/>
      <c r="L970" s="166"/>
      <c r="M970" s="166"/>
      <c r="N970" s="166"/>
      <c r="O970" s="166"/>
      <c r="P970" s="166"/>
      <c r="Q970" s="166"/>
      <c r="R970" s="166"/>
      <c r="S970" s="166"/>
      <c r="T970" s="166"/>
      <c r="U970" s="166"/>
      <c r="V970" s="422"/>
      <c r="W970" s="761"/>
      <c r="X970" s="761"/>
      <c r="Y970" s="763"/>
      <c r="Z970" s="166"/>
      <c r="AA970" s="166"/>
      <c r="AB970" s="584"/>
    </row>
    <row r="971" spans="1:28" ht="15.75" customHeight="1">
      <c r="A971" s="759"/>
      <c r="B971" s="751"/>
      <c r="C971" s="752"/>
      <c r="D971" s="751"/>
      <c r="E971" s="753"/>
      <c r="F971" s="750"/>
      <c r="G971" s="166">
        <v>2016</v>
      </c>
      <c r="H971" s="166"/>
      <c r="I971" s="166"/>
      <c r="J971" s="166"/>
      <c r="K971" s="166"/>
      <c r="L971" s="166"/>
      <c r="M971" s="166"/>
      <c r="N971" s="166"/>
      <c r="O971" s="166"/>
      <c r="P971" s="166"/>
      <c r="Q971" s="166"/>
      <c r="R971" s="166"/>
      <c r="S971" s="166"/>
      <c r="T971" s="166"/>
      <c r="U971" s="166"/>
      <c r="V971" s="422"/>
      <c r="W971" s="761"/>
      <c r="X971" s="761"/>
      <c r="Y971" s="763"/>
      <c r="Z971" s="166"/>
      <c r="AA971" s="166"/>
      <c r="AB971" s="584"/>
    </row>
    <row r="972" spans="1:28" ht="15.75" customHeight="1">
      <c r="A972" s="759"/>
      <c r="B972" s="751"/>
      <c r="C972" s="752"/>
      <c r="D972" s="751"/>
      <c r="E972" s="753"/>
      <c r="F972" s="750"/>
      <c r="G972" s="166">
        <v>2023</v>
      </c>
      <c r="H972" s="166"/>
      <c r="I972" s="166"/>
      <c r="J972" s="166"/>
      <c r="K972" s="166"/>
      <c r="L972" s="166"/>
      <c r="M972" s="166"/>
      <c r="N972" s="166"/>
      <c r="O972" s="166"/>
      <c r="P972" s="166"/>
      <c r="Q972" s="166"/>
      <c r="R972" s="166"/>
      <c r="S972" s="166"/>
      <c r="T972" s="166"/>
      <c r="U972" s="166"/>
      <c r="V972" s="422"/>
      <c r="W972" s="761"/>
      <c r="X972" s="761"/>
      <c r="Y972" s="763"/>
      <c r="Z972" s="166"/>
      <c r="AA972" s="166"/>
      <c r="AB972" s="584"/>
    </row>
    <row r="973" spans="1:28" ht="15.75" customHeight="1">
      <c r="A973" s="759"/>
      <c r="B973" s="751">
        <v>6</v>
      </c>
      <c r="C973" s="752" t="s">
        <v>590</v>
      </c>
      <c r="D973" s="751" t="s">
        <v>441</v>
      </c>
      <c r="E973" s="753" t="s">
        <v>385</v>
      </c>
      <c r="F973" s="750" t="s">
        <v>389</v>
      </c>
      <c r="G973" s="166">
        <v>2015</v>
      </c>
      <c r="H973" s="166"/>
      <c r="I973" s="166"/>
      <c r="J973" s="166"/>
      <c r="K973" s="166"/>
      <c r="L973" s="166"/>
      <c r="M973" s="166"/>
      <c r="N973" s="166"/>
      <c r="O973" s="166"/>
      <c r="P973" s="166"/>
      <c r="Q973" s="166"/>
      <c r="R973" s="166"/>
      <c r="S973" s="166"/>
      <c r="T973" s="166"/>
      <c r="U973" s="166"/>
      <c r="V973" s="422"/>
      <c r="W973" s="761" t="s">
        <v>384</v>
      </c>
      <c r="X973" s="761" t="s">
        <v>384</v>
      </c>
      <c r="Y973" s="763">
        <v>15</v>
      </c>
      <c r="Z973" s="166"/>
      <c r="AA973" s="166"/>
      <c r="AB973" s="584"/>
    </row>
    <row r="974" spans="1:28" ht="15.75" customHeight="1">
      <c r="A974" s="759"/>
      <c r="B974" s="751"/>
      <c r="C974" s="752"/>
      <c r="D974" s="751"/>
      <c r="E974" s="753"/>
      <c r="F974" s="750"/>
      <c r="G974" s="166">
        <v>2016</v>
      </c>
      <c r="H974" s="166"/>
      <c r="I974" s="166"/>
      <c r="J974" s="166"/>
      <c r="K974" s="166"/>
      <c r="L974" s="166"/>
      <c r="M974" s="166"/>
      <c r="N974" s="166"/>
      <c r="O974" s="166"/>
      <c r="P974" s="166"/>
      <c r="Q974" s="166"/>
      <c r="R974" s="166"/>
      <c r="S974" s="166"/>
      <c r="T974" s="166"/>
      <c r="U974" s="166"/>
      <c r="V974" s="422"/>
      <c r="W974" s="761"/>
      <c r="X974" s="761"/>
      <c r="Y974" s="763"/>
      <c r="Z974" s="166"/>
      <c r="AA974" s="166"/>
      <c r="AB974" s="584"/>
    </row>
    <row r="975" spans="1:28" ht="15.75" customHeight="1">
      <c r="A975" s="759"/>
      <c r="B975" s="751"/>
      <c r="C975" s="752"/>
      <c r="D975" s="751"/>
      <c r="E975" s="753"/>
      <c r="F975" s="750"/>
      <c r="G975" s="166">
        <v>2023</v>
      </c>
      <c r="H975" s="166"/>
      <c r="I975" s="166"/>
      <c r="J975" s="166"/>
      <c r="K975" s="166"/>
      <c r="L975" s="166"/>
      <c r="M975" s="166"/>
      <c r="N975" s="166"/>
      <c r="O975" s="166"/>
      <c r="P975" s="166"/>
      <c r="Q975" s="166"/>
      <c r="R975" s="166"/>
      <c r="S975" s="166"/>
      <c r="T975" s="166"/>
      <c r="U975" s="166"/>
      <c r="V975" s="422"/>
      <c r="W975" s="761"/>
      <c r="X975" s="761"/>
      <c r="Y975" s="763"/>
      <c r="Z975" s="166"/>
      <c r="AA975" s="166"/>
      <c r="AB975" s="584"/>
    </row>
    <row r="976" spans="1:28" ht="15.75" customHeight="1">
      <c r="A976" s="759"/>
      <c r="B976" s="751"/>
      <c r="C976" s="752"/>
      <c r="D976" s="751"/>
      <c r="E976" s="753"/>
      <c r="F976" s="750" t="s">
        <v>388</v>
      </c>
      <c r="G976" s="166">
        <v>2015</v>
      </c>
      <c r="H976" s="166"/>
      <c r="I976" s="166"/>
      <c r="J976" s="166"/>
      <c r="K976" s="166"/>
      <c r="L976" s="166"/>
      <c r="M976" s="166"/>
      <c r="N976" s="166"/>
      <c r="O976" s="166"/>
      <c r="P976" s="166"/>
      <c r="Q976" s="166"/>
      <c r="R976" s="166"/>
      <c r="S976" s="166"/>
      <c r="T976" s="166"/>
      <c r="U976" s="166"/>
      <c r="V976" s="422"/>
      <c r="W976" s="761"/>
      <c r="X976" s="761"/>
      <c r="Y976" s="763"/>
      <c r="Z976" s="166"/>
      <c r="AA976" s="166"/>
      <c r="AB976" s="584"/>
    </row>
    <row r="977" spans="1:28" ht="15.75" customHeight="1">
      <c r="A977" s="759"/>
      <c r="B977" s="751"/>
      <c r="C977" s="752"/>
      <c r="D977" s="751"/>
      <c r="E977" s="753"/>
      <c r="F977" s="750"/>
      <c r="G977" s="166">
        <v>2016</v>
      </c>
      <c r="H977" s="166"/>
      <c r="I977" s="166"/>
      <c r="J977" s="166"/>
      <c r="K977" s="166"/>
      <c r="L977" s="166"/>
      <c r="M977" s="166"/>
      <c r="N977" s="166"/>
      <c r="O977" s="166"/>
      <c r="P977" s="166"/>
      <c r="Q977" s="166"/>
      <c r="R977" s="166"/>
      <c r="S977" s="166"/>
      <c r="T977" s="166"/>
      <c r="U977" s="166"/>
      <c r="V977" s="422"/>
      <c r="W977" s="761"/>
      <c r="X977" s="761"/>
      <c r="Y977" s="763"/>
      <c r="Z977" s="166"/>
      <c r="AA977" s="166"/>
      <c r="AB977" s="584"/>
    </row>
    <row r="978" spans="1:28" ht="15.75" customHeight="1">
      <c r="A978" s="759"/>
      <c r="B978" s="751"/>
      <c r="C978" s="752"/>
      <c r="D978" s="751"/>
      <c r="E978" s="753"/>
      <c r="F978" s="750"/>
      <c r="G978" s="166">
        <v>2023</v>
      </c>
      <c r="H978" s="166"/>
      <c r="I978" s="166"/>
      <c r="J978" s="166"/>
      <c r="K978" s="166"/>
      <c r="L978" s="166"/>
      <c r="M978" s="166"/>
      <c r="N978" s="166"/>
      <c r="O978" s="166"/>
      <c r="P978" s="166"/>
      <c r="Q978" s="166"/>
      <c r="R978" s="166"/>
      <c r="S978" s="166"/>
      <c r="T978" s="166"/>
      <c r="U978" s="166"/>
      <c r="V978" s="422"/>
      <c r="W978" s="761"/>
      <c r="X978" s="761"/>
      <c r="Y978" s="763"/>
      <c r="Z978" s="166"/>
      <c r="AA978" s="166"/>
      <c r="AB978" s="584"/>
    </row>
    <row r="979" spans="1:28" ht="15.75" customHeight="1">
      <c r="A979" s="759"/>
      <c r="B979" s="751">
        <v>7</v>
      </c>
      <c r="C979" s="752" t="s">
        <v>591</v>
      </c>
      <c r="D979" s="751" t="s">
        <v>441</v>
      </c>
      <c r="E979" s="753" t="s">
        <v>385</v>
      </c>
      <c r="F979" s="750" t="s">
        <v>389</v>
      </c>
      <c r="G979" s="166">
        <v>2015</v>
      </c>
      <c r="H979" s="166"/>
      <c r="I979" s="166"/>
      <c r="J979" s="166"/>
      <c r="K979" s="166"/>
      <c r="L979" s="166"/>
      <c r="M979" s="166"/>
      <c r="N979" s="166"/>
      <c r="O979" s="166"/>
      <c r="P979" s="166"/>
      <c r="Q979" s="166"/>
      <c r="R979" s="166"/>
      <c r="S979" s="166"/>
      <c r="T979" s="166"/>
      <c r="U979" s="166"/>
      <c r="V979" s="422"/>
      <c r="W979" s="748" t="s">
        <v>384</v>
      </c>
      <c r="X979" s="748" t="s">
        <v>384</v>
      </c>
      <c r="Y979" s="763">
        <v>24</v>
      </c>
      <c r="Z979" s="166"/>
      <c r="AA979" s="166"/>
      <c r="AB979" s="584"/>
    </row>
    <row r="980" spans="1:28" ht="15.75" customHeight="1">
      <c r="A980" s="759"/>
      <c r="B980" s="751"/>
      <c r="C980" s="752"/>
      <c r="D980" s="751"/>
      <c r="E980" s="753"/>
      <c r="F980" s="750"/>
      <c r="G980" s="166">
        <v>2016</v>
      </c>
      <c r="H980" s="166"/>
      <c r="I980" s="166"/>
      <c r="J980" s="166"/>
      <c r="K980" s="166"/>
      <c r="L980" s="166"/>
      <c r="M980" s="166"/>
      <c r="N980" s="166"/>
      <c r="O980" s="166"/>
      <c r="P980" s="166"/>
      <c r="Q980" s="166"/>
      <c r="R980" s="166"/>
      <c r="S980" s="166"/>
      <c r="T980" s="166"/>
      <c r="U980" s="166"/>
      <c r="V980" s="422"/>
      <c r="W980" s="748"/>
      <c r="X980" s="748"/>
      <c r="Y980" s="763"/>
      <c r="Z980" s="166"/>
      <c r="AA980" s="166"/>
      <c r="AB980" s="584"/>
    </row>
    <row r="981" spans="1:28" ht="15.75" customHeight="1">
      <c r="A981" s="759"/>
      <c r="B981" s="751"/>
      <c r="C981" s="752"/>
      <c r="D981" s="751"/>
      <c r="E981" s="753"/>
      <c r="F981" s="750"/>
      <c r="G981" s="166">
        <v>2023</v>
      </c>
      <c r="H981" s="166"/>
      <c r="I981" s="166"/>
      <c r="J981" s="166"/>
      <c r="K981" s="166"/>
      <c r="L981" s="166"/>
      <c r="M981" s="166"/>
      <c r="N981" s="166"/>
      <c r="O981" s="166"/>
      <c r="P981" s="166"/>
      <c r="Q981" s="166"/>
      <c r="R981" s="166"/>
      <c r="S981" s="166"/>
      <c r="T981" s="166"/>
      <c r="U981" s="166"/>
      <c r="V981" s="422"/>
      <c r="W981" s="748"/>
      <c r="X981" s="748"/>
      <c r="Y981" s="763"/>
      <c r="Z981" s="166"/>
      <c r="AA981" s="166"/>
      <c r="AB981" s="584"/>
    </row>
    <row r="982" spans="1:28" ht="15.75" customHeight="1">
      <c r="A982" s="759"/>
      <c r="B982" s="751"/>
      <c r="C982" s="752"/>
      <c r="D982" s="751"/>
      <c r="E982" s="753"/>
      <c r="F982" s="750" t="s">
        <v>388</v>
      </c>
      <c r="G982" s="166">
        <v>2015</v>
      </c>
      <c r="H982" s="166"/>
      <c r="I982" s="166"/>
      <c r="J982" s="166"/>
      <c r="K982" s="166"/>
      <c r="L982" s="166"/>
      <c r="M982" s="166"/>
      <c r="N982" s="166"/>
      <c r="O982" s="166"/>
      <c r="P982" s="166"/>
      <c r="Q982" s="166"/>
      <c r="R982" s="166"/>
      <c r="S982" s="166"/>
      <c r="T982" s="166"/>
      <c r="U982" s="166"/>
      <c r="V982" s="422"/>
      <c r="W982" s="748"/>
      <c r="X982" s="748"/>
      <c r="Y982" s="763"/>
      <c r="Z982" s="166"/>
      <c r="AA982" s="166"/>
      <c r="AB982" s="584"/>
    </row>
    <row r="983" spans="1:28" ht="15.75" customHeight="1">
      <c r="A983" s="759"/>
      <c r="B983" s="751"/>
      <c r="C983" s="752"/>
      <c r="D983" s="751"/>
      <c r="E983" s="753"/>
      <c r="F983" s="750"/>
      <c r="G983" s="166">
        <v>2016</v>
      </c>
      <c r="H983" s="166"/>
      <c r="I983" s="166"/>
      <c r="J983" s="166"/>
      <c r="K983" s="166"/>
      <c r="L983" s="166"/>
      <c r="M983" s="166"/>
      <c r="N983" s="166"/>
      <c r="O983" s="166"/>
      <c r="P983" s="166"/>
      <c r="Q983" s="166"/>
      <c r="R983" s="166"/>
      <c r="S983" s="166"/>
      <c r="T983" s="166"/>
      <c r="U983" s="166"/>
      <c r="V983" s="422"/>
      <c r="W983" s="748"/>
      <c r="X983" s="748"/>
      <c r="Y983" s="763"/>
      <c r="Z983" s="166"/>
      <c r="AA983" s="166"/>
      <c r="AB983" s="584"/>
    </row>
    <row r="984" spans="1:28" ht="15.75" customHeight="1">
      <c r="A984" s="759"/>
      <c r="B984" s="751"/>
      <c r="C984" s="752"/>
      <c r="D984" s="751"/>
      <c r="E984" s="753"/>
      <c r="F984" s="750"/>
      <c r="G984" s="166">
        <v>2023</v>
      </c>
      <c r="H984" s="166"/>
      <c r="I984" s="166"/>
      <c r="J984" s="166"/>
      <c r="K984" s="166"/>
      <c r="L984" s="166"/>
      <c r="M984" s="166"/>
      <c r="N984" s="166"/>
      <c r="O984" s="166"/>
      <c r="P984" s="166"/>
      <c r="Q984" s="166"/>
      <c r="R984" s="166"/>
      <c r="S984" s="166"/>
      <c r="T984" s="166"/>
      <c r="U984" s="166"/>
      <c r="V984" s="422"/>
      <c r="W984" s="748"/>
      <c r="X984" s="748"/>
      <c r="Y984" s="763"/>
      <c r="Z984" s="166"/>
      <c r="AA984" s="166"/>
      <c r="AB984" s="584"/>
    </row>
    <row r="985" spans="1:28" ht="15.75" customHeight="1">
      <c r="A985" s="759"/>
      <c r="B985" s="751">
        <v>8</v>
      </c>
      <c r="C985" s="752" t="s">
        <v>592</v>
      </c>
      <c r="D985" s="751" t="s">
        <v>441</v>
      </c>
      <c r="E985" s="753" t="s">
        <v>385</v>
      </c>
      <c r="F985" s="750" t="s">
        <v>389</v>
      </c>
      <c r="G985" s="166">
        <v>2015</v>
      </c>
      <c r="H985" s="166"/>
      <c r="I985" s="166"/>
      <c r="J985" s="166"/>
      <c r="K985" s="166"/>
      <c r="L985" s="166"/>
      <c r="M985" s="166"/>
      <c r="N985" s="166"/>
      <c r="O985" s="166"/>
      <c r="P985" s="166"/>
      <c r="Q985" s="166"/>
      <c r="R985" s="166"/>
      <c r="S985" s="166"/>
      <c r="T985" s="166"/>
      <c r="U985" s="166"/>
      <c r="V985" s="422"/>
      <c r="W985" s="761" t="s">
        <v>384</v>
      </c>
      <c r="X985" s="761" t="s">
        <v>384</v>
      </c>
      <c r="Y985" s="763">
        <v>24</v>
      </c>
      <c r="Z985" s="166"/>
      <c r="AA985" s="166"/>
      <c r="AB985" s="584"/>
    </row>
    <row r="986" spans="1:28" ht="15.75" customHeight="1">
      <c r="A986" s="759"/>
      <c r="B986" s="751"/>
      <c r="C986" s="752"/>
      <c r="D986" s="751"/>
      <c r="E986" s="753"/>
      <c r="F986" s="750"/>
      <c r="G986" s="166">
        <v>2016</v>
      </c>
      <c r="H986" s="166"/>
      <c r="I986" s="166"/>
      <c r="J986" s="166"/>
      <c r="K986" s="166"/>
      <c r="L986" s="166"/>
      <c r="M986" s="166"/>
      <c r="N986" s="166"/>
      <c r="O986" s="166"/>
      <c r="P986" s="166"/>
      <c r="Q986" s="166"/>
      <c r="R986" s="166"/>
      <c r="S986" s="166"/>
      <c r="T986" s="166"/>
      <c r="U986" s="166"/>
      <c r="V986" s="422"/>
      <c r="W986" s="761"/>
      <c r="X986" s="761"/>
      <c r="Y986" s="763"/>
      <c r="Z986" s="166"/>
      <c r="AA986" s="166"/>
      <c r="AB986" s="584"/>
    </row>
    <row r="987" spans="1:28" ht="15.75" customHeight="1">
      <c r="A987" s="759"/>
      <c r="B987" s="751"/>
      <c r="C987" s="752"/>
      <c r="D987" s="751"/>
      <c r="E987" s="753"/>
      <c r="F987" s="750"/>
      <c r="G987" s="166">
        <v>2023</v>
      </c>
      <c r="H987" s="166"/>
      <c r="I987" s="166"/>
      <c r="J987" s="166"/>
      <c r="K987" s="166"/>
      <c r="L987" s="166"/>
      <c r="M987" s="166"/>
      <c r="N987" s="166"/>
      <c r="O987" s="166"/>
      <c r="P987" s="166"/>
      <c r="Q987" s="166"/>
      <c r="R987" s="166"/>
      <c r="S987" s="166"/>
      <c r="T987" s="166"/>
      <c r="U987" s="166"/>
      <c r="V987" s="422"/>
      <c r="W987" s="761"/>
      <c r="X987" s="761"/>
      <c r="Y987" s="763"/>
      <c r="Z987" s="166"/>
      <c r="AA987" s="166"/>
      <c r="AB987" s="584"/>
    </row>
    <row r="988" spans="1:28" ht="15.75" customHeight="1">
      <c r="A988" s="759"/>
      <c r="B988" s="751"/>
      <c r="C988" s="752"/>
      <c r="D988" s="751"/>
      <c r="E988" s="753"/>
      <c r="F988" s="750" t="s">
        <v>388</v>
      </c>
      <c r="G988" s="166">
        <v>2015</v>
      </c>
      <c r="H988" s="166"/>
      <c r="I988" s="166"/>
      <c r="J988" s="166"/>
      <c r="K988" s="166"/>
      <c r="L988" s="166"/>
      <c r="M988" s="166"/>
      <c r="N988" s="166"/>
      <c r="O988" s="166"/>
      <c r="P988" s="166"/>
      <c r="Q988" s="166"/>
      <c r="R988" s="166"/>
      <c r="S988" s="166"/>
      <c r="T988" s="166"/>
      <c r="U988" s="166"/>
      <c r="V988" s="422"/>
      <c r="W988" s="761"/>
      <c r="X988" s="761"/>
      <c r="Y988" s="763"/>
      <c r="Z988" s="166"/>
      <c r="AA988" s="166"/>
      <c r="AB988" s="584"/>
    </row>
    <row r="989" spans="1:28" ht="15.75" customHeight="1">
      <c r="A989" s="759"/>
      <c r="B989" s="751"/>
      <c r="C989" s="752"/>
      <c r="D989" s="751"/>
      <c r="E989" s="753"/>
      <c r="F989" s="750"/>
      <c r="G989" s="166">
        <v>2016</v>
      </c>
      <c r="H989" s="166"/>
      <c r="I989" s="166"/>
      <c r="J989" s="166"/>
      <c r="K989" s="166"/>
      <c r="L989" s="166"/>
      <c r="M989" s="166"/>
      <c r="N989" s="166"/>
      <c r="O989" s="166"/>
      <c r="P989" s="166"/>
      <c r="Q989" s="166"/>
      <c r="R989" s="166"/>
      <c r="S989" s="166"/>
      <c r="T989" s="166"/>
      <c r="U989" s="166"/>
      <c r="V989" s="422"/>
      <c r="W989" s="761"/>
      <c r="X989" s="761"/>
      <c r="Y989" s="763"/>
      <c r="Z989" s="166"/>
      <c r="AA989" s="166"/>
      <c r="AB989" s="584"/>
    </row>
    <row r="990" spans="1:28" ht="15.75" customHeight="1">
      <c r="A990" s="759"/>
      <c r="B990" s="751"/>
      <c r="C990" s="752"/>
      <c r="D990" s="751"/>
      <c r="E990" s="753"/>
      <c r="F990" s="750"/>
      <c r="G990" s="166">
        <v>2023</v>
      </c>
      <c r="H990" s="166"/>
      <c r="I990" s="166"/>
      <c r="J990" s="166"/>
      <c r="K990" s="166"/>
      <c r="L990" s="166"/>
      <c r="M990" s="166"/>
      <c r="N990" s="166"/>
      <c r="O990" s="166"/>
      <c r="P990" s="166"/>
      <c r="Q990" s="166"/>
      <c r="R990" s="166"/>
      <c r="S990" s="166"/>
      <c r="T990" s="166"/>
      <c r="U990" s="166"/>
      <c r="V990" s="422"/>
      <c r="W990" s="761"/>
      <c r="X990" s="761"/>
      <c r="Y990" s="763"/>
      <c r="Z990" s="166"/>
      <c r="AA990" s="166"/>
      <c r="AB990" s="584"/>
    </row>
    <row r="991" spans="1:28" ht="15.75" customHeight="1">
      <c r="A991" s="759"/>
      <c r="B991" s="751">
        <v>9</v>
      </c>
      <c r="C991" s="752" t="s">
        <v>593</v>
      </c>
      <c r="D991" s="751" t="s">
        <v>386</v>
      </c>
      <c r="E991" s="753" t="s">
        <v>385</v>
      </c>
      <c r="F991" s="750" t="s">
        <v>389</v>
      </c>
      <c r="G991" s="166">
        <v>2015</v>
      </c>
      <c r="H991" s="166"/>
      <c r="I991" s="166"/>
      <c r="J991" s="166"/>
      <c r="K991" s="166"/>
      <c r="L991" s="166"/>
      <c r="M991" s="166"/>
      <c r="N991" s="166"/>
      <c r="O991" s="166"/>
      <c r="P991" s="166"/>
      <c r="Q991" s="166"/>
      <c r="R991" s="166"/>
      <c r="S991" s="166"/>
      <c r="T991" s="166"/>
      <c r="U991" s="166"/>
      <c r="V991" s="422"/>
      <c r="W991" s="761" t="s">
        <v>384</v>
      </c>
      <c r="X991" s="761" t="s">
        <v>384</v>
      </c>
      <c r="Y991" s="763">
        <v>374000</v>
      </c>
      <c r="Z991" s="166"/>
      <c r="AA991" s="166"/>
      <c r="AB991" s="584"/>
    </row>
    <row r="992" spans="1:28" ht="15.75" customHeight="1">
      <c r="A992" s="759"/>
      <c r="B992" s="751"/>
      <c r="C992" s="752"/>
      <c r="D992" s="751"/>
      <c r="E992" s="753"/>
      <c r="F992" s="750"/>
      <c r="G992" s="166">
        <v>2016</v>
      </c>
      <c r="H992" s="166"/>
      <c r="I992" s="166"/>
      <c r="J992" s="166"/>
      <c r="K992" s="166"/>
      <c r="L992" s="166"/>
      <c r="M992" s="166"/>
      <c r="N992" s="166"/>
      <c r="O992" s="166"/>
      <c r="P992" s="166"/>
      <c r="Q992" s="166"/>
      <c r="R992" s="166"/>
      <c r="S992" s="166"/>
      <c r="T992" s="166"/>
      <c r="U992" s="166"/>
      <c r="V992" s="422"/>
      <c r="W992" s="761"/>
      <c r="X992" s="761"/>
      <c r="Y992" s="763"/>
      <c r="Z992" s="166"/>
      <c r="AA992" s="166"/>
      <c r="AB992" s="584"/>
    </row>
    <row r="993" spans="1:28" ht="15.75" customHeight="1">
      <c r="A993" s="759"/>
      <c r="B993" s="751"/>
      <c r="C993" s="752"/>
      <c r="D993" s="751"/>
      <c r="E993" s="753"/>
      <c r="F993" s="750"/>
      <c r="G993" s="166">
        <v>2023</v>
      </c>
      <c r="H993" s="166"/>
      <c r="I993" s="166"/>
      <c r="J993" s="166"/>
      <c r="K993" s="166"/>
      <c r="L993" s="166"/>
      <c r="M993" s="166"/>
      <c r="N993" s="166"/>
      <c r="O993" s="166"/>
      <c r="P993" s="166"/>
      <c r="Q993" s="166"/>
      <c r="R993" s="166"/>
      <c r="S993" s="166"/>
      <c r="T993" s="166"/>
      <c r="U993" s="166"/>
      <c r="V993" s="422"/>
      <c r="W993" s="761"/>
      <c r="X993" s="761"/>
      <c r="Y993" s="763"/>
      <c r="Z993" s="166"/>
      <c r="AA993" s="166"/>
      <c r="AB993" s="584"/>
    </row>
    <row r="994" spans="1:28" ht="15.75" customHeight="1">
      <c r="A994" s="759"/>
      <c r="B994" s="751"/>
      <c r="C994" s="752"/>
      <c r="D994" s="751"/>
      <c r="E994" s="753"/>
      <c r="F994" s="750" t="s">
        <v>388</v>
      </c>
      <c r="G994" s="166">
        <v>2015</v>
      </c>
      <c r="H994" s="166"/>
      <c r="I994" s="166"/>
      <c r="J994" s="166"/>
      <c r="K994" s="166"/>
      <c r="L994" s="166"/>
      <c r="M994" s="166"/>
      <c r="N994" s="166"/>
      <c r="O994" s="166"/>
      <c r="P994" s="166"/>
      <c r="Q994" s="166"/>
      <c r="R994" s="166"/>
      <c r="S994" s="166"/>
      <c r="T994" s="166"/>
      <c r="U994" s="166"/>
      <c r="V994" s="422"/>
      <c r="W994" s="761"/>
      <c r="X994" s="761"/>
      <c r="Y994" s="763"/>
      <c r="Z994" s="166"/>
      <c r="AA994" s="166"/>
      <c r="AB994" s="584"/>
    </row>
    <row r="995" spans="1:28" ht="15.75" customHeight="1">
      <c r="A995" s="759"/>
      <c r="B995" s="751"/>
      <c r="C995" s="752"/>
      <c r="D995" s="751"/>
      <c r="E995" s="753"/>
      <c r="F995" s="750"/>
      <c r="G995" s="166">
        <v>2016</v>
      </c>
      <c r="H995" s="166"/>
      <c r="I995" s="166"/>
      <c r="J995" s="166"/>
      <c r="K995" s="166"/>
      <c r="L995" s="166"/>
      <c r="M995" s="166"/>
      <c r="N995" s="166"/>
      <c r="O995" s="166"/>
      <c r="P995" s="166"/>
      <c r="Q995" s="166"/>
      <c r="R995" s="166"/>
      <c r="S995" s="166"/>
      <c r="T995" s="166"/>
      <c r="U995" s="166"/>
      <c r="V995" s="422"/>
      <c r="W995" s="761"/>
      <c r="X995" s="761"/>
      <c r="Y995" s="763"/>
      <c r="Z995" s="166"/>
      <c r="AA995" s="166"/>
      <c r="AB995" s="584"/>
    </row>
    <row r="996" spans="1:28" ht="15.75" customHeight="1">
      <c r="A996" s="759"/>
      <c r="B996" s="751"/>
      <c r="C996" s="752"/>
      <c r="D996" s="751"/>
      <c r="E996" s="753"/>
      <c r="F996" s="750"/>
      <c r="G996" s="166">
        <v>2023</v>
      </c>
      <c r="H996" s="166"/>
      <c r="I996" s="166"/>
      <c r="J996" s="166"/>
      <c r="K996" s="166"/>
      <c r="L996" s="166"/>
      <c r="M996" s="166"/>
      <c r="N996" s="166"/>
      <c r="O996" s="166"/>
      <c r="P996" s="166"/>
      <c r="Q996" s="166"/>
      <c r="R996" s="166"/>
      <c r="S996" s="166"/>
      <c r="T996" s="166"/>
      <c r="U996" s="166"/>
      <c r="V996" s="422"/>
      <c r="W996" s="761"/>
      <c r="X996" s="761"/>
      <c r="Y996" s="763"/>
      <c r="Z996" s="166"/>
      <c r="AA996" s="166"/>
      <c r="AB996" s="584"/>
    </row>
    <row r="997" spans="1:28" ht="12" customHeight="1">
      <c r="A997" s="759"/>
      <c r="B997" s="764" t="s">
        <v>140</v>
      </c>
      <c r="C997" s="764"/>
      <c r="D997" s="764"/>
      <c r="E997" s="764"/>
      <c r="F997" s="764"/>
      <c r="G997" s="764"/>
      <c r="H997" s="764"/>
      <c r="I997" s="764"/>
      <c r="J997" s="764"/>
      <c r="K997" s="764"/>
      <c r="L997" s="764"/>
      <c r="M997" s="764"/>
      <c r="N997" s="764"/>
      <c r="O997" s="764"/>
      <c r="P997" s="764"/>
      <c r="Q997" s="764"/>
      <c r="R997" s="764"/>
      <c r="S997" s="764"/>
      <c r="T997" s="764"/>
      <c r="U997" s="764"/>
      <c r="V997" s="764"/>
      <c r="W997" s="764"/>
      <c r="X997" s="764"/>
      <c r="Y997" s="764"/>
      <c r="Z997" s="764"/>
      <c r="AA997" s="764"/>
      <c r="AB997" s="764"/>
    </row>
    <row r="998" spans="1:28" ht="12" customHeight="1">
      <c r="A998" s="759"/>
      <c r="B998" s="765"/>
      <c r="C998" s="765"/>
      <c r="D998" s="765"/>
      <c r="E998" s="765"/>
      <c r="F998" s="765"/>
      <c r="G998" s="765"/>
      <c r="H998" s="765"/>
      <c r="I998" s="765"/>
      <c r="J998" s="765"/>
      <c r="K998" s="765"/>
      <c r="L998" s="765"/>
      <c r="M998" s="765"/>
      <c r="N998" s="765"/>
      <c r="O998" s="765"/>
      <c r="P998" s="765"/>
      <c r="Q998" s="765"/>
      <c r="R998" s="765"/>
      <c r="S998" s="765"/>
      <c r="T998" s="765"/>
      <c r="U998" s="765"/>
      <c r="V998" s="765"/>
      <c r="W998" s="765"/>
      <c r="X998" s="765"/>
      <c r="Y998" s="765"/>
      <c r="Z998" s="765"/>
      <c r="AA998" s="765"/>
      <c r="AB998" s="765"/>
    </row>
    <row r="999" spans="1:28" ht="30.75" customHeight="1">
      <c r="A999" s="758" t="s">
        <v>594</v>
      </c>
      <c r="B999" s="758"/>
      <c r="C999" s="758"/>
      <c r="D999" s="758"/>
      <c r="E999" s="758"/>
      <c r="F999" s="758"/>
      <c r="G999" s="758"/>
      <c r="H999" s="758"/>
      <c r="I999" s="758"/>
      <c r="J999" s="758"/>
      <c r="K999" s="758"/>
      <c r="L999" s="758"/>
      <c r="M999" s="758"/>
      <c r="N999" s="758"/>
      <c r="O999" s="758"/>
      <c r="P999" s="758"/>
      <c r="Q999" s="758"/>
      <c r="R999" s="758"/>
      <c r="S999" s="758"/>
      <c r="T999" s="758"/>
      <c r="U999" s="758"/>
      <c r="V999" s="758"/>
      <c r="W999" s="758"/>
      <c r="X999" s="758"/>
      <c r="Y999" s="758"/>
      <c r="Z999" s="758"/>
      <c r="AA999" s="758"/>
      <c r="AB999" s="758"/>
    </row>
    <row r="1000" spans="1:28" ht="15.75" customHeight="1">
      <c r="A1000" s="744" t="s">
        <v>689</v>
      </c>
      <c r="B1000" s="751">
        <v>1</v>
      </c>
      <c r="C1000" s="752" t="s">
        <v>1280</v>
      </c>
      <c r="D1000" s="751" t="s">
        <v>396</v>
      </c>
      <c r="E1000" s="753" t="s">
        <v>385</v>
      </c>
      <c r="F1000" s="750" t="s">
        <v>389</v>
      </c>
      <c r="G1000" s="166">
        <v>2015</v>
      </c>
      <c r="H1000" s="166"/>
      <c r="I1000" s="166"/>
      <c r="J1000" s="166"/>
      <c r="K1000" s="166"/>
      <c r="L1000" s="166"/>
      <c r="M1000" s="166"/>
      <c r="N1000" s="166"/>
      <c r="O1000" s="166"/>
      <c r="P1000" s="166"/>
      <c r="Q1000" s="166"/>
      <c r="R1000" s="166"/>
      <c r="S1000" s="166"/>
      <c r="T1000" s="166"/>
      <c r="U1000" s="166"/>
      <c r="V1000" s="422"/>
      <c r="W1000" s="748" t="s">
        <v>384</v>
      </c>
      <c r="X1000" s="748" t="s">
        <v>384</v>
      </c>
      <c r="Y1000" s="763">
        <v>1031</v>
      </c>
      <c r="Z1000" s="166"/>
      <c r="AA1000" s="166"/>
      <c r="AB1000" s="584"/>
    </row>
    <row r="1001" spans="1:28" ht="15.75" customHeight="1">
      <c r="A1001" s="745"/>
      <c r="B1001" s="751"/>
      <c r="C1001" s="752"/>
      <c r="D1001" s="751"/>
      <c r="E1001" s="753"/>
      <c r="F1001" s="750"/>
      <c r="G1001" s="166">
        <v>2016</v>
      </c>
      <c r="H1001" s="166"/>
      <c r="I1001" s="166"/>
      <c r="J1001" s="166"/>
      <c r="K1001" s="166"/>
      <c r="L1001" s="166"/>
      <c r="M1001" s="576">
        <v>92868.07</v>
      </c>
      <c r="N1001" s="574"/>
      <c r="O1001" s="574"/>
      <c r="P1001" s="574">
        <v>3.26</v>
      </c>
      <c r="Q1001" s="574"/>
      <c r="R1001" s="574"/>
      <c r="S1001" s="574"/>
      <c r="T1001" s="574"/>
      <c r="U1001" s="574"/>
      <c r="V1001" s="577">
        <f>M1001+P1001+S1001</f>
        <v>92871.33</v>
      </c>
      <c r="W1001" s="748"/>
      <c r="X1001" s="748"/>
      <c r="Y1001" s="763"/>
      <c r="Z1001" s="166"/>
      <c r="AA1001" s="166"/>
      <c r="AB1001" s="582">
        <f>V1001/Y1000*100</f>
        <v>9007.888457807954</v>
      </c>
    </row>
    <row r="1002" spans="1:28" ht="15.75" customHeight="1">
      <c r="A1002" s="745"/>
      <c r="B1002" s="751"/>
      <c r="C1002" s="752"/>
      <c r="D1002" s="751"/>
      <c r="E1002" s="753"/>
      <c r="F1002" s="750"/>
      <c r="G1002" s="432">
        <v>2023</v>
      </c>
      <c r="H1002" s="166"/>
      <c r="I1002" s="166"/>
      <c r="J1002" s="166"/>
      <c r="K1002" s="166"/>
      <c r="L1002" s="166"/>
      <c r="M1002" s="166"/>
      <c r="N1002" s="166"/>
      <c r="O1002" s="166"/>
      <c r="P1002" s="166"/>
      <c r="Q1002" s="166"/>
      <c r="R1002" s="166"/>
      <c r="S1002" s="166"/>
      <c r="T1002" s="166"/>
      <c r="U1002" s="166"/>
      <c r="V1002" s="422"/>
      <c r="W1002" s="748"/>
      <c r="X1002" s="748"/>
      <c r="Y1002" s="763"/>
      <c r="Z1002" s="166"/>
      <c r="AA1002" s="166"/>
      <c r="AB1002" s="584"/>
    </row>
    <row r="1003" spans="1:28" ht="15.75" customHeight="1">
      <c r="A1003" s="745"/>
      <c r="B1003" s="751"/>
      <c r="C1003" s="752"/>
      <c r="D1003" s="751"/>
      <c r="E1003" s="753"/>
      <c r="F1003" s="750" t="s">
        <v>388</v>
      </c>
      <c r="G1003" s="166">
        <v>2015</v>
      </c>
      <c r="H1003" s="166"/>
      <c r="I1003" s="166"/>
      <c r="J1003" s="166"/>
      <c r="K1003" s="166"/>
      <c r="L1003" s="166"/>
      <c r="M1003" s="166"/>
      <c r="N1003" s="166"/>
      <c r="O1003" s="166"/>
      <c r="P1003" s="166"/>
      <c r="Q1003" s="166"/>
      <c r="R1003" s="166"/>
      <c r="S1003" s="166"/>
      <c r="T1003" s="166"/>
      <c r="U1003" s="166"/>
      <c r="V1003" s="422"/>
      <c r="W1003" s="748"/>
      <c r="X1003" s="748"/>
      <c r="Y1003" s="763"/>
      <c r="Z1003" s="166"/>
      <c r="AA1003" s="166"/>
      <c r="AB1003" s="584"/>
    </row>
    <row r="1004" spans="1:28" ht="15.75" customHeight="1">
      <c r="A1004" s="745"/>
      <c r="B1004" s="751"/>
      <c r="C1004" s="752"/>
      <c r="D1004" s="751"/>
      <c r="E1004" s="753"/>
      <c r="F1004" s="750"/>
      <c r="G1004" s="166">
        <v>2016</v>
      </c>
      <c r="H1004" s="166"/>
      <c r="I1004" s="166"/>
      <c r="J1004" s="166"/>
      <c r="K1004" s="166"/>
      <c r="L1004" s="166"/>
      <c r="M1004" s="436">
        <v>0</v>
      </c>
      <c r="N1004" s="436"/>
      <c r="O1004" s="436"/>
      <c r="P1004" s="436">
        <v>0</v>
      </c>
      <c r="Q1004" s="436"/>
      <c r="R1004" s="436"/>
      <c r="S1004" s="436"/>
      <c r="T1004" s="436"/>
      <c r="U1004" s="436"/>
      <c r="V1004" s="632">
        <v>0</v>
      </c>
      <c r="W1004" s="748"/>
      <c r="X1004" s="748"/>
      <c r="Y1004" s="763"/>
      <c r="Z1004" s="166"/>
      <c r="AA1004" s="166"/>
      <c r="AB1004" s="588">
        <f>V1004/Y1000*100</f>
        <v>0</v>
      </c>
    </row>
    <row r="1005" spans="1:28" ht="15.75" customHeight="1">
      <c r="A1005" s="745"/>
      <c r="B1005" s="751"/>
      <c r="C1005" s="752"/>
      <c r="D1005" s="751"/>
      <c r="E1005" s="753"/>
      <c r="F1005" s="750"/>
      <c r="G1005" s="166">
        <v>2023</v>
      </c>
      <c r="H1005" s="166"/>
      <c r="I1005" s="166"/>
      <c r="J1005" s="166"/>
      <c r="K1005" s="166"/>
      <c r="L1005" s="166"/>
      <c r="M1005" s="166"/>
      <c r="N1005" s="166"/>
      <c r="O1005" s="166"/>
      <c r="P1005" s="166"/>
      <c r="Q1005" s="166"/>
      <c r="R1005" s="166"/>
      <c r="S1005" s="166"/>
      <c r="T1005" s="166"/>
      <c r="U1005" s="166"/>
      <c r="V1005" s="422"/>
      <c r="W1005" s="748"/>
      <c r="X1005" s="748"/>
      <c r="Y1005" s="763"/>
      <c r="Z1005" s="166"/>
      <c r="AA1005" s="166"/>
      <c r="AB1005" s="584"/>
    </row>
    <row r="1006" spans="1:28" ht="15.75" customHeight="1">
      <c r="A1006" s="745"/>
      <c r="B1006" s="751">
        <v>2</v>
      </c>
      <c r="C1006" s="752" t="s">
        <v>447</v>
      </c>
      <c r="D1006" s="751" t="s">
        <v>390</v>
      </c>
      <c r="E1006" s="753" t="s">
        <v>385</v>
      </c>
      <c r="F1006" s="750" t="s">
        <v>389</v>
      </c>
      <c r="G1006" s="166">
        <v>2015</v>
      </c>
      <c r="H1006" s="166"/>
      <c r="I1006" s="166"/>
      <c r="J1006" s="166"/>
      <c r="K1006" s="166"/>
      <c r="L1006" s="166"/>
      <c r="M1006" s="166"/>
      <c r="N1006" s="166"/>
      <c r="O1006" s="166"/>
      <c r="P1006" s="166"/>
      <c r="Q1006" s="166"/>
      <c r="R1006" s="166"/>
      <c r="S1006" s="166"/>
      <c r="T1006" s="166"/>
      <c r="U1006" s="166"/>
      <c r="V1006" s="422"/>
      <c r="W1006" s="761" t="s">
        <v>384</v>
      </c>
      <c r="X1006" s="761" t="s">
        <v>384</v>
      </c>
      <c r="Y1006" s="763">
        <v>30</v>
      </c>
      <c r="Z1006" s="166"/>
      <c r="AA1006" s="166"/>
      <c r="AB1006" s="584"/>
    </row>
    <row r="1007" spans="1:28" ht="15.75" customHeight="1">
      <c r="A1007" s="745"/>
      <c r="B1007" s="751"/>
      <c r="C1007" s="752"/>
      <c r="D1007" s="751"/>
      <c r="E1007" s="753"/>
      <c r="F1007" s="750"/>
      <c r="G1007" s="166">
        <v>2016</v>
      </c>
      <c r="H1007" s="166"/>
      <c r="I1007" s="166"/>
      <c r="J1007" s="166"/>
      <c r="K1007" s="166"/>
      <c r="L1007" s="166"/>
      <c r="M1007" s="574" t="s">
        <v>1278</v>
      </c>
      <c r="N1007" s="574"/>
      <c r="O1007" s="574"/>
      <c r="P1007" s="574">
        <v>3</v>
      </c>
      <c r="Q1007" s="574"/>
      <c r="R1007" s="574"/>
      <c r="S1007" s="574"/>
      <c r="T1007" s="574"/>
      <c r="U1007" s="574"/>
      <c r="V1007" s="579">
        <v>140</v>
      </c>
      <c r="W1007" s="761"/>
      <c r="X1007" s="761"/>
      <c r="Y1007" s="763"/>
      <c r="Z1007" s="166"/>
      <c r="AA1007" s="166"/>
      <c r="AB1007" s="582">
        <f>V1007/Y1006*100</f>
        <v>466.6666666666667</v>
      </c>
    </row>
    <row r="1008" spans="1:28" ht="15.75" customHeight="1">
      <c r="A1008" s="745"/>
      <c r="B1008" s="751"/>
      <c r="C1008" s="752"/>
      <c r="D1008" s="751"/>
      <c r="E1008" s="753"/>
      <c r="F1008" s="750"/>
      <c r="G1008" s="166">
        <v>2023</v>
      </c>
      <c r="H1008" s="166"/>
      <c r="I1008" s="166"/>
      <c r="J1008" s="166"/>
      <c r="K1008" s="166"/>
      <c r="L1008" s="166"/>
      <c r="M1008" s="166"/>
      <c r="N1008" s="166"/>
      <c r="O1008" s="166"/>
      <c r="P1008" s="166"/>
      <c r="Q1008" s="166"/>
      <c r="R1008" s="166"/>
      <c r="S1008" s="166"/>
      <c r="T1008" s="166"/>
      <c r="U1008" s="166"/>
      <c r="V1008" s="422"/>
      <c r="W1008" s="761"/>
      <c r="X1008" s="761"/>
      <c r="Y1008" s="763"/>
      <c r="Z1008" s="166"/>
      <c r="AA1008" s="166"/>
      <c r="AB1008" s="584"/>
    </row>
    <row r="1009" spans="1:28" ht="15.75" customHeight="1">
      <c r="A1009" s="745"/>
      <c r="B1009" s="751"/>
      <c r="C1009" s="752"/>
      <c r="D1009" s="751"/>
      <c r="E1009" s="753"/>
      <c r="F1009" s="750" t="s">
        <v>388</v>
      </c>
      <c r="G1009" s="166">
        <v>2015</v>
      </c>
      <c r="H1009" s="166"/>
      <c r="I1009" s="166"/>
      <c r="J1009" s="166"/>
      <c r="K1009" s="166"/>
      <c r="L1009" s="166"/>
      <c r="M1009" s="166"/>
      <c r="N1009" s="166"/>
      <c r="O1009" s="166"/>
      <c r="P1009" s="166"/>
      <c r="Q1009" s="166"/>
      <c r="R1009" s="166"/>
      <c r="S1009" s="166"/>
      <c r="T1009" s="166"/>
      <c r="U1009" s="166"/>
      <c r="V1009" s="422"/>
      <c r="W1009" s="761"/>
      <c r="X1009" s="761"/>
      <c r="Y1009" s="763"/>
      <c r="Z1009" s="166"/>
      <c r="AA1009" s="166"/>
      <c r="AB1009" s="584"/>
    </row>
    <row r="1010" spans="1:28" ht="15.75" customHeight="1">
      <c r="A1010" s="745"/>
      <c r="B1010" s="751"/>
      <c r="C1010" s="752"/>
      <c r="D1010" s="751"/>
      <c r="E1010" s="753"/>
      <c r="F1010" s="750"/>
      <c r="G1010" s="166">
        <v>2016</v>
      </c>
      <c r="H1010" s="166"/>
      <c r="I1010" s="166"/>
      <c r="J1010" s="166"/>
      <c r="K1010" s="166"/>
      <c r="L1010" s="166"/>
      <c r="M1010" s="436">
        <v>0</v>
      </c>
      <c r="N1010" s="436"/>
      <c r="O1010" s="436"/>
      <c r="P1010" s="436">
        <v>0</v>
      </c>
      <c r="Q1010" s="436"/>
      <c r="R1010" s="436"/>
      <c r="S1010" s="436"/>
      <c r="T1010" s="436"/>
      <c r="U1010" s="436"/>
      <c r="V1010" s="632">
        <v>0</v>
      </c>
      <c r="W1010" s="761"/>
      <c r="X1010" s="761"/>
      <c r="Y1010" s="763"/>
      <c r="Z1010" s="166"/>
      <c r="AA1010" s="166"/>
      <c r="AB1010" s="588">
        <f>V1010/Y1006*100</f>
        <v>0</v>
      </c>
    </row>
    <row r="1011" spans="1:28" ht="15.75" customHeight="1">
      <c r="A1011" s="745"/>
      <c r="B1011" s="751"/>
      <c r="C1011" s="752"/>
      <c r="D1011" s="751"/>
      <c r="E1011" s="753"/>
      <c r="F1011" s="750"/>
      <c r="G1011" s="166">
        <v>2023</v>
      </c>
      <c r="H1011" s="166"/>
      <c r="I1011" s="166"/>
      <c r="J1011" s="166"/>
      <c r="K1011" s="166"/>
      <c r="L1011" s="166"/>
      <c r="M1011" s="166"/>
      <c r="N1011" s="166"/>
      <c r="O1011" s="166"/>
      <c r="P1011" s="166"/>
      <c r="Q1011" s="166"/>
      <c r="R1011" s="166"/>
      <c r="S1011" s="166"/>
      <c r="T1011" s="166"/>
      <c r="U1011" s="166"/>
      <c r="V1011" s="422"/>
      <c r="W1011" s="761"/>
      <c r="X1011" s="761"/>
      <c r="Y1011" s="763"/>
      <c r="Z1011" s="166"/>
      <c r="AA1011" s="166"/>
      <c r="AB1011" s="584"/>
    </row>
    <row r="1012" spans="1:28" ht="15.75" customHeight="1">
      <c r="A1012" s="745"/>
      <c r="B1012" s="751">
        <v>3</v>
      </c>
      <c r="C1012" s="752" t="s">
        <v>595</v>
      </c>
      <c r="D1012" s="751" t="s">
        <v>390</v>
      </c>
      <c r="E1012" s="753" t="s">
        <v>385</v>
      </c>
      <c r="F1012" s="750" t="s">
        <v>389</v>
      </c>
      <c r="G1012" s="166">
        <v>2015</v>
      </c>
      <c r="H1012" s="166"/>
      <c r="I1012" s="166"/>
      <c r="J1012" s="166"/>
      <c r="K1012" s="166"/>
      <c r="L1012" s="166"/>
      <c r="M1012" s="166"/>
      <c r="N1012" s="166"/>
      <c r="O1012" s="166"/>
      <c r="P1012" s="166"/>
      <c r="Q1012" s="166"/>
      <c r="R1012" s="166"/>
      <c r="S1012" s="166"/>
      <c r="T1012" s="166"/>
      <c r="U1012" s="166"/>
      <c r="V1012" s="422"/>
      <c r="W1012" s="748" t="s">
        <v>384</v>
      </c>
      <c r="X1012" s="748" t="s">
        <v>384</v>
      </c>
      <c r="Y1012" s="763">
        <v>7</v>
      </c>
      <c r="Z1012" s="166"/>
      <c r="AA1012" s="166"/>
      <c r="AB1012" s="584"/>
    </row>
    <row r="1013" spans="1:28" ht="15.75" customHeight="1">
      <c r="A1013" s="745"/>
      <c r="B1013" s="751"/>
      <c r="C1013" s="752"/>
      <c r="D1013" s="751"/>
      <c r="E1013" s="753"/>
      <c r="F1013" s="750"/>
      <c r="G1013" s="166">
        <v>2016</v>
      </c>
      <c r="H1013" s="166"/>
      <c r="I1013" s="166"/>
      <c r="J1013" s="166"/>
      <c r="K1013" s="166"/>
      <c r="L1013" s="166"/>
      <c r="M1013" s="574">
        <v>3</v>
      </c>
      <c r="N1013" s="574"/>
      <c r="O1013" s="574"/>
      <c r="P1013" s="574">
        <v>0</v>
      </c>
      <c r="Q1013" s="574"/>
      <c r="R1013" s="574"/>
      <c r="S1013" s="574"/>
      <c r="T1013" s="574"/>
      <c r="U1013" s="574"/>
      <c r="V1013" s="579">
        <v>3</v>
      </c>
      <c r="W1013" s="748"/>
      <c r="X1013" s="748"/>
      <c r="Y1013" s="763"/>
      <c r="Z1013" s="166"/>
      <c r="AA1013" s="166"/>
      <c r="AB1013" s="582">
        <f>V1013/Y1012*100</f>
        <v>42.857142857142854</v>
      </c>
    </row>
    <row r="1014" spans="1:28" ht="15.75" customHeight="1">
      <c r="A1014" s="745"/>
      <c r="B1014" s="751"/>
      <c r="C1014" s="752"/>
      <c r="D1014" s="751"/>
      <c r="E1014" s="753"/>
      <c r="F1014" s="750"/>
      <c r="G1014" s="432">
        <v>2023</v>
      </c>
      <c r="H1014" s="166"/>
      <c r="I1014" s="166"/>
      <c r="J1014" s="166"/>
      <c r="K1014" s="166"/>
      <c r="L1014" s="166"/>
      <c r="M1014" s="166"/>
      <c r="N1014" s="166"/>
      <c r="O1014" s="166"/>
      <c r="P1014" s="166"/>
      <c r="Q1014" s="166"/>
      <c r="R1014" s="166"/>
      <c r="S1014" s="166"/>
      <c r="T1014" s="166"/>
      <c r="U1014" s="166"/>
      <c r="V1014" s="422"/>
      <c r="W1014" s="748"/>
      <c r="X1014" s="748"/>
      <c r="Y1014" s="763"/>
      <c r="Z1014" s="166"/>
      <c r="AA1014" s="166"/>
      <c r="AB1014" s="584"/>
    </row>
    <row r="1015" spans="1:28" ht="15.75" customHeight="1">
      <c r="A1015" s="745"/>
      <c r="B1015" s="751"/>
      <c r="C1015" s="752"/>
      <c r="D1015" s="751"/>
      <c r="E1015" s="753"/>
      <c r="F1015" s="750" t="s">
        <v>388</v>
      </c>
      <c r="G1015" s="166">
        <v>2015</v>
      </c>
      <c r="H1015" s="166"/>
      <c r="I1015" s="166"/>
      <c r="J1015" s="166"/>
      <c r="K1015" s="166"/>
      <c r="L1015" s="166"/>
      <c r="M1015" s="166"/>
      <c r="N1015" s="166"/>
      <c r="O1015" s="166"/>
      <c r="P1015" s="166"/>
      <c r="Q1015" s="166"/>
      <c r="R1015" s="166"/>
      <c r="S1015" s="166"/>
      <c r="T1015" s="166"/>
      <c r="U1015" s="166"/>
      <c r="V1015" s="422"/>
      <c r="W1015" s="748"/>
      <c r="X1015" s="748"/>
      <c r="Y1015" s="763"/>
      <c r="Z1015" s="166"/>
      <c r="AA1015" s="166"/>
      <c r="AB1015" s="584"/>
    </row>
    <row r="1016" spans="1:28" ht="15.75" customHeight="1">
      <c r="A1016" s="745"/>
      <c r="B1016" s="751"/>
      <c r="C1016" s="752"/>
      <c r="D1016" s="751"/>
      <c r="E1016" s="753"/>
      <c r="F1016" s="750"/>
      <c r="G1016" s="166">
        <v>2016</v>
      </c>
      <c r="H1016" s="166"/>
      <c r="I1016" s="166"/>
      <c r="J1016" s="166"/>
      <c r="K1016" s="166"/>
      <c r="L1016" s="166"/>
      <c r="M1016" s="436">
        <v>0</v>
      </c>
      <c r="N1016" s="436"/>
      <c r="O1016" s="436"/>
      <c r="P1016" s="436">
        <v>0</v>
      </c>
      <c r="Q1016" s="436"/>
      <c r="R1016" s="436"/>
      <c r="S1016" s="436"/>
      <c r="T1016" s="436"/>
      <c r="U1016" s="436"/>
      <c r="V1016" s="632">
        <v>0</v>
      </c>
      <c r="W1016" s="748"/>
      <c r="X1016" s="748"/>
      <c r="Y1016" s="763"/>
      <c r="Z1016" s="166"/>
      <c r="AA1016" s="166"/>
      <c r="AB1016" s="588">
        <f>V1016/Y1012*100</f>
        <v>0</v>
      </c>
    </row>
    <row r="1017" spans="1:28" ht="15.75" customHeight="1">
      <c r="A1017" s="745"/>
      <c r="B1017" s="751"/>
      <c r="C1017" s="752"/>
      <c r="D1017" s="751"/>
      <c r="E1017" s="753"/>
      <c r="F1017" s="750"/>
      <c r="G1017" s="166">
        <v>2023</v>
      </c>
      <c r="H1017" s="166"/>
      <c r="I1017" s="166"/>
      <c r="J1017" s="166"/>
      <c r="K1017" s="166"/>
      <c r="L1017" s="166"/>
      <c r="M1017" s="166"/>
      <c r="N1017" s="166"/>
      <c r="O1017" s="166"/>
      <c r="P1017" s="166"/>
      <c r="Q1017" s="166"/>
      <c r="R1017" s="166"/>
      <c r="S1017" s="166"/>
      <c r="T1017" s="166"/>
      <c r="U1017" s="166"/>
      <c r="V1017" s="422"/>
      <c r="W1017" s="748"/>
      <c r="X1017" s="748"/>
      <c r="Y1017" s="763"/>
      <c r="Z1017" s="166"/>
      <c r="AA1017" s="166"/>
      <c r="AB1017" s="584"/>
    </row>
    <row r="1018" spans="1:28" ht="15.75" customHeight="1">
      <c r="A1018" s="745"/>
      <c r="B1018" s="751">
        <v>4</v>
      </c>
      <c r="C1018" s="752" t="s">
        <v>596</v>
      </c>
      <c r="D1018" s="751" t="s">
        <v>390</v>
      </c>
      <c r="E1018" s="753" t="s">
        <v>385</v>
      </c>
      <c r="F1018" s="750" t="s">
        <v>389</v>
      </c>
      <c r="G1018" s="166">
        <v>2015</v>
      </c>
      <c r="H1018" s="166"/>
      <c r="I1018" s="166"/>
      <c r="J1018" s="166"/>
      <c r="K1018" s="166"/>
      <c r="L1018" s="166"/>
      <c r="M1018" s="166"/>
      <c r="N1018" s="166"/>
      <c r="O1018" s="166"/>
      <c r="P1018" s="166"/>
      <c r="Q1018" s="166"/>
      <c r="R1018" s="166"/>
      <c r="S1018" s="166"/>
      <c r="T1018" s="166"/>
      <c r="U1018" s="166"/>
      <c r="V1018" s="422"/>
      <c r="W1018" s="761" t="s">
        <v>384</v>
      </c>
      <c r="X1018" s="761" t="s">
        <v>384</v>
      </c>
      <c r="Y1018" s="763">
        <v>5</v>
      </c>
      <c r="Z1018" s="166"/>
      <c r="AA1018" s="166"/>
      <c r="AB1018" s="584"/>
    </row>
    <row r="1019" spans="1:28" ht="15.75" customHeight="1">
      <c r="A1019" s="745"/>
      <c r="B1019" s="751"/>
      <c r="C1019" s="752"/>
      <c r="D1019" s="751"/>
      <c r="E1019" s="753"/>
      <c r="F1019" s="750"/>
      <c r="G1019" s="166">
        <v>2016</v>
      </c>
      <c r="H1019" s="166"/>
      <c r="I1019" s="166"/>
      <c r="J1019" s="166"/>
      <c r="K1019" s="166"/>
      <c r="L1019" s="166"/>
      <c r="M1019" s="574">
        <v>1</v>
      </c>
      <c r="N1019" s="574"/>
      <c r="O1019" s="574"/>
      <c r="P1019" s="574">
        <v>0</v>
      </c>
      <c r="Q1019" s="574"/>
      <c r="R1019" s="574"/>
      <c r="S1019" s="574"/>
      <c r="T1019" s="574"/>
      <c r="U1019" s="574"/>
      <c r="V1019" s="579">
        <v>1</v>
      </c>
      <c r="W1019" s="761"/>
      <c r="X1019" s="761"/>
      <c r="Y1019" s="763"/>
      <c r="Z1019" s="166"/>
      <c r="AA1019" s="166"/>
      <c r="AB1019" s="582">
        <f>V1019/Y1018*100</f>
        <v>20</v>
      </c>
    </row>
    <row r="1020" spans="1:28" ht="15.75" customHeight="1">
      <c r="A1020" s="745"/>
      <c r="B1020" s="751"/>
      <c r="C1020" s="752"/>
      <c r="D1020" s="751"/>
      <c r="E1020" s="753"/>
      <c r="F1020" s="750"/>
      <c r="G1020" s="166">
        <v>2023</v>
      </c>
      <c r="H1020" s="166"/>
      <c r="I1020" s="166"/>
      <c r="J1020" s="166"/>
      <c r="K1020" s="166"/>
      <c r="L1020" s="166"/>
      <c r="M1020" s="166"/>
      <c r="N1020" s="166"/>
      <c r="O1020" s="166"/>
      <c r="P1020" s="166"/>
      <c r="Q1020" s="166"/>
      <c r="R1020" s="166"/>
      <c r="S1020" s="166"/>
      <c r="T1020" s="166"/>
      <c r="U1020" s="166"/>
      <c r="V1020" s="422"/>
      <c r="W1020" s="761"/>
      <c r="X1020" s="761"/>
      <c r="Y1020" s="763"/>
      <c r="Z1020" s="166"/>
      <c r="AA1020" s="166"/>
      <c r="AB1020" s="584"/>
    </row>
    <row r="1021" spans="1:28" ht="15.75" customHeight="1">
      <c r="A1021" s="745"/>
      <c r="B1021" s="751"/>
      <c r="C1021" s="752"/>
      <c r="D1021" s="751"/>
      <c r="E1021" s="753"/>
      <c r="F1021" s="750" t="s">
        <v>388</v>
      </c>
      <c r="G1021" s="166">
        <v>2015</v>
      </c>
      <c r="H1021" s="166"/>
      <c r="I1021" s="166"/>
      <c r="J1021" s="166"/>
      <c r="K1021" s="166"/>
      <c r="L1021" s="166"/>
      <c r="M1021" s="166"/>
      <c r="N1021" s="166"/>
      <c r="O1021" s="166"/>
      <c r="P1021" s="166"/>
      <c r="Q1021" s="166"/>
      <c r="R1021" s="166"/>
      <c r="S1021" s="166"/>
      <c r="T1021" s="166"/>
      <c r="U1021" s="166"/>
      <c r="V1021" s="422"/>
      <c r="W1021" s="761"/>
      <c r="X1021" s="761"/>
      <c r="Y1021" s="763"/>
      <c r="Z1021" s="166"/>
      <c r="AA1021" s="166"/>
      <c r="AB1021" s="584"/>
    </row>
    <row r="1022" spans="1:28" ht="15.75" customHeight="1">
      <c r="A1022" s="745"/>
      <c r="B1022" s="751"/>
      <c r="C1022" s="752"/>
      <c r="D1022" s="751"/>
      <c r="E1022" s="753"/>
      <c r="F1022" s="750"/>
      <c r="G1022" s="166">
        <v>2016</v>
      </c>
      <c r="H1022" s="166"/>
      <c r="I1022" s="166"/>
      <c r="J1022" s="166"/>
      <c r="K1022" s="166"/>
      <c r="L1022" s="166"/>
      <c r="M1022" s="436">
        <v>0</v>
      </c>
      <c r="N1022" s="436"/>
      <c r="O1022" s="436"/>
      <c r="P1022" s="436">
        <v>0</v>
      </c>
      <c r="Q1022" s="436"/>
      <c r="R1022" s="436"/>
      <c r="S1022" s="436"/>
      <c r="T1022" s="436"/>
      <c r="U1022" s="436"/>
      <c r="V1022" s="632">
        <v>0</v>
      </c>
      <c r="W1022" s="761"/>
      <c r="X1022" s="761"/>
      <c r="Y1022" s="763"/>
      <c r="Z1022" s="166"/>
      <c r="AA1022" s="166"/>
      <c r="AB1022" s="588">
        <f>V1022/Y1018*100</f>
        <v>0</v>
      </c>
    </row>
    <row r="1023" spans="1:28" ht="15.75" customHeight="1">
      <c r="A1023" s="745"/>
      <c r="B1023" s="751"/>
      <c r="C1023" s="752"/>
      <c r="D1023" s="751"/>
      <c r="E1023" s="753"/>
      <c r="F1023" s="750"/>
      <c r="G1023" s="166">
        <v>2023</v>
      </c>
      <c r="H1023" s="166"/>
      <c r="I1023" s="166"/>
      <c r="J1023" s="166"/>
      <c r="K1023" s="166"/>
      <c r="L1023" s="166"/>
      <c r="M1023" s="166"/>
      <c r="N1023" s="166"/>
      <c r="O1023" s="166"/>
      <c r="P1023" s="166"/>
      <c r="Q1023" s="166"/>
      <c r="R1023" s="166"/>
      <c r="S1023" s="166"/>
      <c r="T1023" s="166"/>
      <c r="U1023" s="166"/>
      <c r="V1023" s="422"/>
      <c r="W1023" s="761"/>
      <c r="X1023" s="761"/>
      <c r="Y1023" s="763"/>
      <c r="Z1023" s="166"/>
      <c r="AA1023" s="166"/>
      <c r="AB1023" s="584"/>
    </row>
    <row r="1024" spans="1:28" ht="12" customHeight="1">
      <c r="A1024" s="745"/>
      <c r="B1024" s="764" t="s">
        <v>140</v>
      </c>
      <c r="C1024" s="764"/>
      <c r="D1024" s="764"/>
      <c r="E1024" s="764"/>
      <c r="F1024" s="764"/>
      <c r="G1024" s="764"/>
      <c r="H1024" s="764"/>
      <c r="I1024" s="764"/>
      <c r="J1024" s="764"/>
      <c r="K1024" s="764"/>
      <c r="L1024" s="764"/>
      <c r="M1024" s="764"/>
      <c r="N1024" s="764"/>
      <c r="O1024" s="764"/>
      <c r="P1024" s="764"/>
      <c r="Q1024" s="764"/>
      <c r="R1024" s="764"/>
      <c r="S1024" s="764"/>
      <c r="T1024" s="764"/>
      <c r="U1024" s="764"/>
      <c r="V1024" s="764"/>
      <c r="W1024" s="764"/>
      <c r="X1024" s="764"/>
      <c r="Y1024" s="764"/>
      <c r="Z1024" s="764"/>
      <c r="AA1024" s="764"/>
      <c r="AB1024" s="764"/>
    </row>
    <row r="1025" spans="1:28" ht="51.75" customHeight="1">
      <c r="A1025" s="745"/>
      <c r="B1025" s="791" t="s">
        <v>1279</v>
      </c>
      <c r="C1025" s="791"/>
      <c r="D1025" s="791"/>
      <c r="E1025" s="791"/>
      <c r="F1025" s="791"/>
      <c r="G1025" s="791"/>
      <c r="H1025" s="791"/>
      <c r="I1025" s="791"/>
      <c r="J1025" s="791"/>
      <c r="K1025" s="791"/>
      <c r="L1025" s="791"/>
      <c r="M1025" s="791"/>
      <c r="N1025" s="791"/>
      <c r="O1025" s="791"/>
      <c r="P1025" s="791"/>
      <c r="Q1025" s="791"/>
      <c r="R1025" s="791"/>
      <c r="S1025" s="791"/>
      <c r="T1025" s="791"/>
      <c r="U1025" s="791"/>
      <c r="V1025" s="791"/>
      <c r="W1025" s="791"/>
      <c r="X1025" s="791"/>
      <c r="Y1025" s="791"/>
      <c r="Z1025" s="791"/>
      <c r="AA1025" s="791"/>
      <c r="AB1025" s="791"/>
    </row>
    <row r="1026" spans="1:28" ht="15.75" customHeight="1">
      <c r="A1026" s="746"/>
      <c r="B1026" s="747" t="s">
        <v>1281</v>
      </c>
      <c r="C1026" s="742"/>
      <c r="D1026" s="742"/>
      <c r="E1026" s="742"/>
      <c r="F1026" s="742"/>
      <c r="G1026" s="742"/>
      <c r="H1026" s="742"/>
      <c r="I1026" s="742"/>
      <c r="J1026" s="742"/>
      <c r="K1026" s="742"/>
      <c r="L1026" s="742"/>
      <c r="M1026" s="742"/>
      <c r="N1026" s="742"/>
      <c r="O1026" s="742"/>
      <c r="P1026" s="742"/>
      <c r="Q1026" s="742"/>
      <c r="R1026" s="742"/>
      <c r="S1026" s="742"/>
      <c r="T1026" s="742"/>
      <c r="U1026" s="742"/>
      <c r="V1026" s="742"/>
      <c r="W1026" s="742"/>
      <c r="X1026" s="742"/>
      <c r="Y1026" s="742"/>
      <c r="Z1026" s="742"/>
      <c r="AA1026" s="742"/>
      <c r="AB1026" s="743"/>
    </row>
    <row r="1027" spans="1:28" ht="28.5" customHeight="1">
      <c r="A1027" s="758" t="s">
        <v>597</v>
      </c>
      <c r="B1027" s="758"/>
      <c r="C1027" s="758"/>
      <c r="D1027" s="758"/>
      <c r="E1027" s="758"/>
      <c r="F1027" s="758"/>
      <c r="G1027" s="758"/>
      <c r="H1027" s="758"/>
      <c r="I1027" s="758"/>
      <c r="J1027" s="758"/>
      <c r="K1027" s="758"/>
      <c r="L1027" s="758"/>
      <c r="M1027" s="758"/>
      <c r="N1027" s="758"/>
      <c r="O1027" s="758"/>
      <c r="P1027" s="758"/>
      <c r="Q1027" s="758"/>
      <c r="R1027" s="758"/>
      <c r="S1027" s="758"/>
      <c r="T1027" s="758"/>
      <c r="U1027" s="758"/>
      <c r="V1027" s="758"/>
      <c r="W1027" s="758"/>
      <c r="X1027" s="758"/>
      <c r="Y1027" s="758"/>
      <c r="Z1027" s="758"/>
      <c r="AA1027" s="758"/>
      <c r="AB1027" s="758"/>
    </row>
    <row r="1028" spans="1:28" ht="15.75" customHeight="1">
      <c r="A1028" s="759" t="s">
        <v>683</v>
      </c>
      <c r="B1028" s="751">
        <v>1</v>
      </c>
      <c r="C1028" s="766" t="s">
        <v>466</v>
      </c>
      <c r="D1028" s="751" t="s">
        <v>390</v>
      </c>
      <c r="E1028" s="753" t="s">
        <v>385</v>
      </c>
      <c r="F1028" s="750" t="s">
        <v>389</v>
      </c>
      <c r="G1028" s="166">
        <v>2015</v>
      </c>
      <c r="H1028" s="166"/>
      <c r="I1028" s="166"/>
      <c r="J1028" s="166"/>
      <c r="K1028" s="166"/>
      <c r="L1028" s="166"/>
      <c r="M1028" s="166"/>
      <c r="N1028" s="166"/>
      <c r="O1028" s="166"/>
      <c r="P1028" s="166"/>
      <c r="Q1028" s="166"/>
      <c r="R1028" s="166"/>
      <c r="S1028" s="166"/>
      <c r="T1028" s="166"/>
      <c r="U1028" s="166"/>
      <c r="V1028" s="422"/>
      <c r="W1028" s="748" t="s">
        <v>384</v>
      </c>
      <c r="X1028" s="748" t="s">
        <v>384</v>
      </c>
      <c r="Y1028" s="763">
        <v>6650</v>
      </c>
      <c r="Z1028" s="166"/>
      <c r="AA1028" s="166"/>
      <c r="AB1028" s="584"/>
    </row>
    <row r="1029" spans="1:28" ht="15.75" customHeight="1">
      <c r="A1029" s="759"/>
      <c r="B1029" s="751"/>
      <c r="C1029" s="766"/>
      <c r="D1029" s="751"/>
      <c r="E1029" s="753"/>
      <c r="F1029" s="750"/>
      <c r="G1029" s="166">
        <v>2016</v>
      </c>
      <c r="H1029" s="166"/>
      <c r="I1029" s="166"/>
      <c r="J1029" s="166"/>
      <c r="K1029" s="166"/>
      <c r="L1029" s="166"/>
      <c r="M1029" s="166"/>
      <c r="N1029" s="166"/>
      <c r="O1029" s="166"/>
      <c r="P1029" s="166"/>
      <c r="Q1029" s="166"/>
      <c r="R1029" s="166"/>
      <c r="S1029" s="166"/>
      <c r="T1029" s="166"/>
      <c r="U1029" s="166"/>
      <c r="V1029" s="422"/>
      <c r="W1029" s="748"/>
      <c r="X1029" s="748"/>
      <c r="Y1029" s="763"/>
      <c r="Z1029" s="166"/>
      <c r="AA1029" s="166"/>
      <c r="AB1029" s="584"/>
    </row>
    <row r="1030" spans="1:28" ht="15.75" customHeight="1">
      <c r="A1030" s="759"/>
      <c r="B1030" s="751"/>
      <c r="C1030" s="766"/>
      <c r="D1030" s="751"/>
      <c r="E1030" s="753"/>
      <c r="F1030" s="750"/>
      <c r="G1030" s="432">
        <v>2023</v>
      </c>
      <c r="H1030" s="166"/>
      <c r="I1030" s="166"/>
      <c r="J1030" s="166"/>
      <c r="K1030" s="166"/>
      <c r="L1030" s="166"/>
      <c r="M1030" s="166"/>
      <c r="N1030" s="166"/>
      <c r="O1030" s="166"/>
      <c r="P1030" s="166"/>
      <c r="Q1030" s="166"/>
      <c r="R1030" s="166"/>
      <c r="S1030" s="166"/>
      <c r="T1030" s="166"/>
      <c r="U1030" s="166"/>
      <c r="V1030" s="422"/>
      <c r="W1030" s="748"/>
      <c r="X1030" s="748"/>
      <c r="Y1030" s="763"/>
      <c r="Z1030" s="166"/>
      <c r="AA1030" s="166"/>
      <c r="AB1030" s="584"/>
    </row>
    <row r="1031" spans="1:28" ht="15.75" customHeight="1">
      <c r="A1031" s="759"/>
      <c r="B1031" s="751"/>
      <c r="C1031" s="766"/>
      <c r="D1031" s="751"/>
      <c r="E1031" s="753"/>
      <c r="F1031" s="750" t="s">
        <v>388</v>
      </c>
      <c r="G1031" s="166">
        <v>2015</v>
      </c>
      <c r="H1031" s="166"/>
      <c r="I1031" s="166"/>
      <c r="J1031" s="166"/>
      <c r="K1031" s="166"/>
      <c r="L1031" s="166"/>
      <c r="M1031" s="166"/>
      <c r="N1031" s="166"/>
      <c r="O1031" s="166"/>
      <c r="P1031" s="166"/>
      <c r="Q1031" s="166"/>
      <c r="R1031" s="166"/>
      <c r="S1031" s="166"/>
      <c r="T1031" s="166"/>
      <c r="U1031" s="166"/>
      <c r="V1031" s="422"/>
      <c r="W1031" s="748"/>
      <c r="X1031" s="748"/>
      <c r="Y1031" s="763"/>
      <c r="Z1031" s="166"/>
      <c r="AA1031" s="166"/>
      <c r="AB1031" s="584"/>
    </row>
    <row r="1032" spans="1:28" ht="15.75" customHeight="1">
      <c r="A1032" s="759"/>
      <c r="B1032" s="751"/>
      <c r="C1032" s="766"/>
      <c r="D1032" s="751"/>
      <c r="E1032" s="753"/>
      <c r="F1032" s="750"/>
      <c r="G1032" s="166">
        <v>2016</v>
      </c>
      <c r="H1032" s="166"/>
      <c r="I1032" s="166"/>
      <c r="J1032" s="166"/>
      <c r="K1032" s="166"/>
      <c r="L1032" s="166"/>
      <c r="M1032" s="166"/>
      <c r="N1032" s="166"/>
      <c r="O1032" s="166"/>
      <c r="P1032" s="166"/>
      <c r="Q1032" s="166"/>
      <c r="R1032" s="166"/>
      <c r="S1032" s="166"/>
      <c r="T1032" s="166"/>
      <c r="U1032" s="166"/>
      <c r="V1032" s="422"/>
      <c r="W1032" s="748"/>
      <c r="X1032" s="748"/>
      <c r="Y1032" s="763"/>
      <c r="Z1032" s="166"/>
      <c r="AA1032" s="166"/>
      <c r="AB1032" s="584"/>
    </row>
    <row r="1033" spans="1:28" ht="15.75" customHeight="1">
      <c r="A1033" s="759"/>
      <c r="B1033" s="751"/>
      <c r="C1033" s="766"/>
      <c r="D1033" s="751"/>
      <c r="E1033" s="753"/>
      <c r="F1033" s="750"/>
      <c r="G1033" s="166">
        <v>2023</v>
      </c>
      <c r="H1033" s="166"/>
      <c r="I1033" s="166"/>
      <c r="J1033" s="166"/>
      <c r="K1033" s="166"/>
      <c r="L1033" s="166"/>
      <c r="M1033" s="166"/>
      <c r="N1033" s="166"/>
      <c r="O1033" s="166"/>
      <c r="P1033" s="166"/>
      <c r="Q1033" s="166"/>
      <c r="R1033" s="166"/>
      <c r="S1033" s="166"/>
      <c r="T1033" s="166"/>
      <c r="U1033" s="166"/>
      <c r="V1033" s="422"/>
      <c r="W1033" s="748"/>
      <c r="X1033" s="748"/>
      <c r="Y1033" s="763"/>
      <c r="Z1033" s="166"/>
      <c r="AA1033" s="166"/>
      <c r="AB1033" s="584"/>
    </row>
    <row r="1034" spans="1:28" ht="15.75" customHeight="1">
      <c r="A1034" s="759"/>
      <c r="B1034" s="751">
        <v>2</v>
      </c>
      <c r="C1034" s="752" t="s">
        <v>465</v>
      </c>
      <c r="D1034" s="751" t="s">
        <v>464</v>
      </c>
      <c r="E1034" s="753" t="s">
        <v>385</v>
      </c>
      <c r="F1034" s="750" t="s">
        <v>389</v>
      </c>
      <c r="G1034" s="166">
        <v>2015</v>
      </c>
      <c r="H1034" s="166"/>
      <c r="I1034" s="166"/>
      <c r="J1034" s="166"/>
      <c r="K1034" s="166"/>
      <c r="L1034" s="166"/>
      <c r="M1034" s="166"/>
      <c r="N1034" s="166"/>
      <c r="O1034" s="166"/>
      <c r="P1034" s="166"/>
      <c r="Q1034" s="166"/>
      <c r="R1034" s="166"/>
      <c r="S1034" s="166"/>
      <c r="T1034" s="166"/>
      <c r="U1034" s="166"/>
      <c r="V1034" s="422"/>
      <c r="W1034" s="761" t="s">
        <v>384</v>
      </c>
      <c r="X1034" s="761" t="s">
        <v>384</v>
      </c>
      <c r="Y1034" s="763">
        <v>16200</v>
      </c>
      <c r="Z1034" s="166"/>
      <c r="AA1034" s="166"/>
      <c r="AB1034" s="584"/>
    </row>
    <row r="1035" spans="1:28" ht="15.75" customHeight="1">
      <c r="A1035" s="759"/>
      <c r="B1035" s="751"/>
      <c r="C1035" s="752"/>
      <c r="D1035" s="751"/>
      <c r="E1035" s="753"/>
      <c r="F1035" s="750"/>
      <c r="G1035" s="166">
        <v>2016</v>
      </c>
      <c r="H1035" s="166"/>
      <c r="I1035" s="166"/>
      <c r="J1035" s="166"/>
      <c r="K1035" s="166"/>
      <c r="L1035" s="166"/>
      <c r="M1035" s="166"/>
      <c r="N1035" s="166"/>
      <c r="O1035" s="166"/>
      <c r="P1035" s="166"/>
      <c r="Q1035" s="166"/>
      <c r="R1035" s="166"/>
      <c r="S1035" s="166"/>
      <c r="T1035" s="166"/>
      <c r="U1035" s="166"/>
      <c r="V1035" s="422"/>
      <c r="W1035" s="761"/>
      <c r="X1035" s="761"/>
      <c r="Y1035" s="763"/>
      <c r="Z1035" s="166"/>
      <c r="AA1035" s="166"/>
      <c r="AB1035" s="584"/>
    </row>
    <row r="1036" spans="1:28" ht="15.75" customHeight="1">
      <c r="A1036" s="759"/>
      <c r="B1036" s="751"/>
      <c r="C1036" s="752"/>
      <c r="D1036" s="751"/>
      <c r="E1036" s="753"/>
      <c r="F1036" s="750"/>
      <c r="G1036" s="166">
        <v>2023</v>
      </c>
      <c r="H1036" s="166"/>
      <c r="I1036" s="166"/>
      <c r="J1036" s="166"/>
      <c r="K1036" s="166"/>
      <c r="L1036" s="166"/>
      <c r="M1036" s="166"/>
      <c r="N1036" s="166"/>
      <c r="O1036" s="166"/>
      <c r="P1036" s="166"/>
      <c r="Q1036" s="166"/>
      <c r="R1036" s="166"/>
      <c r="S1036" s="166"/>
      <c r="T1036" s="166"/>
      <c r="U1036" s="166"/>
      <c r="V1036" s="422"/>
      <c r="W1036" s="761"/>
      <c r="X1036" s="761"/>
      <c r="Y1036" s="763"/>
      <c r="Z1036" s="166"/>
      <c r="AA1036" s="166"/>
      <c r="AB1036" s="584"/>
    </row>
    <row r="1037" spans="1:28" ht="15.75" customHeight="1">
      <c r="A1037" s="759"/>
      <c r="B1037" s="751"/>
      <c r="C1037" s="752"/>
      <c r="D1037" s="751"/>
      <c r="E1037" s="753"/>
      <c r="F1037" s="750" t="s">
        <v>388</v>
      </c>
      <c r="G1037" s="166">
        <v>2015</v>
      </c>
      <c r="H1037" s="166"/>
      <c r="I1037" s="166"/>
      <c r="J1037" s="166"/>
      <c r="K1037" s="166"/>
      <c r="L1037" s="166"/>
      <c r="M1037" s="166"/>
      <c r="N1037" s="166"/>
      <c r="O1037" s="166"/>
      <c r="P1037" s="166"/>
      <c r="Q1037" s="166"/>
      <c r="R1037" s="166"/>
      <c r="S1037" s="166"/>
      <c r="T1037" s="166"/>
      <c r="U1037" s="166"/>
      <c r="V1037" s="422"/>
      <c r="W1037" s="761"/>
      <c r="X1037" s="761"/>
      <c r="Y1037" s="763"/>
      <c r="Z1037" s="166"/>
      <c r="AA1037" s="166"/>
      <c r="AB1037" s="584"/>
    </row>
    <row r="1038" spans="1:28" ht="15.75" customHeight="1">
      <c r="A1038" s="759"/>
      <c r="B1038" s="751"/>
      <c r="C1038" s="752"/>
      <c r="D1038" s="751"/>
      <c r="E1038" s="753"/>
      <c r="F1038" s="750"/>
      <c r="G1038" s="166">
        <v>2016</v>
      </c>
      <c r="H1038" s="166"/>
      <c r="I1038" s="166"/>
      <c r="J1038" s="166"/>
      <c r="K1038" s="166"/>
      <c r="L1038" s="166"/>
      <c r="M1038" s="166"/>
      <c r="N1038" s="166"/>
      <c r="O1038" s="166"/>
      <c r="P1038" s="166"/>
      <c r="Q1038" s="166"/>
      <c r="R1038" s="166"/>
      <c r="S1038" s="166"/>
      <c r="T1038" s="166"/>
      <c r="U1038" s="166"/>
      <c r="V1038" s="422"/>
      <c r="W1038" s="761"/>
      <c r="X1038" s="761"/>
      <c r="Y1038" s="763"/>
      <c r="Z1038" s="166"/>
      <c r="AA1038" s="166"/>
      <c r="AB1038" s="584"/>
    </row>
    <row r="1039" spans="1:28" ht="15.75" customHeight="1">
      <c r="A1039" s="759"/>
      <c r="B1039" s="751"/>
      <c r="C1039" s="752"/>
      <c r="D1039" s="751"/>
      <c r="E1039" s="753"/>
      <c r="F1039" s="750"/>
      <c r="G1039" s="166">
        <v>2023</v>
      </c>
      <c r="H1039" s="166"/>
      <c r="I1039" s="166"/>
      <c r="J1039" s="166"/>
      <c r="K1039" s="166"/>
      <c r="L1039" s="166"/>
      <c r="M1039" s="166"/>
      <c r="N1039" s="166"/>
      <c r="O1039" s="166"/>
      <c r="P1039" s="166"/>
      <c r="Q1039" s="166"/>
      <c r="R1039" s="166"/>
      <c r="S1039" s="166"/>
      <c r="T1039" s="166"/>
      <c r="U1039" s="166"/>
      <c r="V1039" s="422"/>
      <c r="W1039" s="761"/>
      <c r="X1039" s="761"/>
      <c r="Y1039" s="763"/>
      <c r="Z1039" s="166"/>
      <c r="AA1039" s="166"/>
      <c r="AB1039" s="584"/>
    </row>
    <row r="1040" spans="1:28" ht="15.75" customHeight="1">
      <c r="A1040" s="759"/>
      <c r="B1040" s="751">
        <v>3</v>
      </c>
      <c r="C1040" s="752" t="s">
        <v>550</v>
      </c>
      <c r="D1040" s="751" t="s">
        <v>551</v>
      </c>
      <c r="E1040" s="753" t="s">
        <v>385</v>
      </c>
      <c r="F1040" s="750" t="s">
        <v>389</v>
      </c>
      <c r="G1040" s="166">
        <v>2015</v>
      </c>
      <c r="H1040" s="166"/>
      <c r="I1040" s="166"/>
      <c r="J1040" s="166"/>
      <c r="K1040" s="166"/>
      <c r="L1040" s="166"/>
      <c r="M1040" s="166"/>
      <c r="N1040" s="166"/>
      <c r="O1040" s="166"/>
      <c r="P1040" s="166"/>
      <c r="Q1040" s="166"/>
      <c r="R1040" s="166"/>
      <c r="S1040" s="166"/>
      <c r="T1040" s="166"/>
      <c r="U1040" s="166"/>
      <c r="V1040" s="422"/>
      <c r="W1040" s="748" t="s">
        <v>384</v>
      </c>
      <c r="X1040" s="748" t="s">
        <v>384</v>
      </c>
      <c r="Y1040" s="763" t="s">
        <v>517</v>
      </c>
      <c r="Z1040" s="166"/>
      <c r="AA1040" s="166"/>
      <c r="AB1040" s="584"/>
    </row>
    <row r="1041" spans="1:28" ht="15.75" customHeight="1">
      <c r="A1041" s="759"/>
      <c r="B1041" s="751"/>
      <c r="C1041" s="752"/>
      <c r="D1041" s="751"/>
      <c r="E1041" s="753"/>
      <c r="F1041" s="750"/>
      <c r="G1041" s="166">
        <v>2016</v>
      </c>
      <c r="H1041" s="166"/>
      <c r="I1041" s="166"/>
      <c r="J1041" s="166"/>
      <c r="K1041" s="166"/>
      <c r="L1041" s="166"/>
      <c r="M1041" s="166"/>
      <c r="N1041" s="166"/>
      <c r="O1041" s="166"/>
      <c r="P1041" s="166"/>
      <c r="Q1041" s="166"/>
      <c r="R1041" s="166"/>
      <c r="S1041" s="166"/>
      <c r="T1041" s="166"/>
      <c r="U1041" s="166"/>
      <c r="V1041" s="422"/>
      <c r="W1041" s="748"/>
      <c r="X1041" s="748"/>
      <c r="Y1041" s="763"/>
      <c r="Z1041" s="166"/>
      <c r="AA1041" s="166"/>
      <c r="AB1041" s="584"/>
    </row>
    <row r="1042" spans="1:28" ht="15.75" customHeight="1">
      <c r="A1042" s="759"/>
      <c r="B1042" s="751"/>
      <c r="C1042" s="752"/>
      <c r="D1042" s="751"/>
      <c r="E1042" s="753"/>
      <c r="F1042" s="750"/>
      <c r="G1042" s="432">
        <v>2023</v>
      </c>
      <c r="H1042" s="166"/>
      <c r="I1042" s="166"/>
      <c r="J1042" s="166"/>
      <c r="K1042" s="166"/>
      <c r="L1042" s="166"/>
      <c r="M1042" s="166"/>
      <c r="N1042" s="166"/>
      <c r="O1042" s="166"/>
      <c r="P1042" s="166"/>
      <c r="Q1042" s="166"/>
      <c r="R1042" s="166"/>
      <c r="S1042" s="166"/>
      <c r="T1042" s="166"/>
      <c r="U1042" s="166"/>
      <c r="V1042" s="422"/>
      <c r="W1042" s="748"/>
      <c r="X1042" s="748"/>
      <c r="Y1042" s="763"/>
      <c r="Z1042" s="166"/>
      <c r="AA1042" s="166"/>
      <c r="AB1042" s="584"/>
    </row>
    <row r="1043" spans="1:28" ht="15.75" customHeight="1">
      <c r="A1043" s="759"/>
      <c r="B1043" s="751"/>
      <c r="C1043" s="752"/>
      <c r="D1043" s="751"/>
      <c r="E1043" s="753"/>
      <c r="F1043" s="750" t="s">
        <v>388</v>
      </c>
      <c r="G1043" s="166">
        <v>2015</v>
      </c>
      <c r="H1043" s="166"/>
      <c r="I1043" s="166"/>
      <c r="J1043" s="166"/>
      <c r="K1043" s="166"/>
      <c r="L1043" s="166"/>
      <c r="M1043" s="166"/>
      <c r="N1043" s="166"/>
      <c r="O1043" s="166"/>
      <c r="P1043" s="166"/>
      <c r="Q1043" s="166"/>
      <c r="R1043" s="166"/>
      <c r="S1043" s="166"/>
      <c r="T1043" s="166"/>
      <c r="U1043" s="166"/>
      <c r="V1043" s="422"/>
      <c r="W1043" s="748"/>
      <c r="X1043" s="748"/>
      <c r="Y1043" s="763"/>
      <c r="Z1043" s="166"/>
      <c r="AA1043" s="166"/>
      <c r="AB1043" s="584"/>
    </row>
    <row r="1044" spans="1:28" ht="15.75" customHeight="1">
      <c r="A1044" s="759"/>
      <c r="B1044" s="751"/>
      <c r="C1044" s="752"/>
      <c r="D1044" s="751"/>
      <c r="E1044" s="753"/>
      <c r="F1044" s="750"/>
      <c r="G1044" s="166">
        <v>2016</v>
      </c>
      <c r="H1044" s="166"/>
      <c r="I1044" s="166"/>
      <c r="J1044" s="166"/>
      <c r="K1044" s="166"/>
      <c r="L1044" s="166"/>
      <c r="M1044" s="166"/>
      <c r="N1044" s="166"/>
      <c r="O1044" s="166"/>
      <c r="P1044" s="166"/>
      <c r="Q1044" s="166"/>
      <c r="R1044" s="166"/>
      <c r="S1044" s="166"/>
      <c r="T1044" s="166"/>
      <c r="U1044" s="166"/>
      <c r="V1044" s="422"/>
      <c r="W1044" s="748"/>
      <c r="X1044" s="748"/>
      <c r="Y1044" s="763"/>
      <c r="Z1044" s="166"/>
      <c r="AA1044" s="166"/>
      <c r="AB1044" s="584"/>
    </row>
    <row r="1045" spans="1:28" ht="15.75" customHeight="1">
      <c r="A1045" s="759"/>
      <c r="B1045" s="751"/>
      <c r="C1045" s="752"/>
      <c r="D1045" s="751"/>
      <c r="E1045" s="753"/>
      <c r="F1045" s="750"/>
      <c r="G1045" s="166">
        <v>2023</v>
      </c>
      <c r="H1045" s="166"/>
      <c r="I1045" s="166"/>
      <c r="J1045" s="166"/>
      <c r="K1045" s="166"/>
      <c r="L1045" s="166"/>
      <c r="M1045" s="166"/>
      <c r="N1045" s="166"/>
      <c r="O1045" s="166"/>
      <c r="P1045" s="166"/>
      <c r="Q1045" s="166"/>
      <c r="R1045" s="166"/>
      <c r="S1045" s="166"/>
      <c r="T1045" s="166"/>
      <c r="U1045" s="166"/>
      <c r="V1045" s="422"/>
      <c r="W1045" s="748"/>
      <c r="X1045" s="748"/>
      <c r="Y1045" s="763"/>
      <c r="Z1045" s="166"/>
      <c r="AA1045" s="166"/>
      <c r="AB1045" s="584"/>
    </row>
    <row r="1046" spans="1:28" ht="15.75" customHeight="1">
      <c r="A1046" s="759"/>
      <c r="B1046" s="751">
        <v>4</v>
      </c>
      <c r="C1046" s="752" t="s">
        <v>552</v>
      </c>
      <c r="D1046" s="751" t="s">
        <v>551</v>
      </c>
      <c r="E1046" s="753" t="s">
        <v>385</v>
      </c>
      <c r="F1046" s="750" t="s">
        <v>389</v>
      </c>
      <c r="G1046" s="166">
        <v>2015</v>
      </c>
      <c r="H1046" s="166"/>
      <c r="I1046" s="166"/>
      <c r="J1046" s="166"/>
      <c r="K1046" s="166"/>
      <c r="L1046" s="166"/>
      <c r="M1046" s="166"/>
      <c r="N1046" s="166"/>
      <c r="O1046" s="166"/>
      <c r="P1046" s="166"/>
      <c r="Q1046" s="166"/>
      <c r="R1046" s="166"/>
      <c r="S1046" s="166"/>
      <c r="T1046" s="166"/>
      <c r="U1046" s="166"/>
      <c r="V1046" s="422"/>
      <c r="W1046" s="761" t="s">
        <v>384</v>
      </c>
      <c r="X1046" s="761" t="s">
        <v>384</v>
      </c>
      <c r="Y1046" s="763" t="s">
        <v>517</v>
      </c>
      <c r="Z1046" s="166"/>
      <c r="AA1046" s="166"/>
      <c r="AB1046" s="584"/>
    </row>
    <row r="1047" spans="1:28" ht="15.75" customHeight="1">
      <c r="A1047" s="759"/>
      <c r="B1047" s="751"/>
      <c r="C1047" s="752"/>
      <c r="D1047" s="751"/>
      <c r="E1047" s="753"/>
      <c r="F1047" s="750"/>
      <c r="G1047" s="166">
        <v>2016</v>
      </c>
      <c r="H1047" s="166"/>
      <c r="I1047" s="166"/>
      <c r="J1047" s="166"/>
      <c r="K1047" s="166"/>
      <c r="L1047" s="166"/>
      <c r="M1047" s="166"/>
      <c r="N1047" s="166"/>
      <c r="O1047" s="166"/>
      <c r="P1047" s="166"/>
      <c r="Q1047" s="166"/>
      <c r="R1047" s="166"/>
      <c r="S1047" s="166"/>
      <c r="T1047" s="166"/>
      <c r="U1047" s="166"/>
      <c r="V1047" s="422"/>
      <c r="W1047" s="761"/>
      <c r="X1047" s="761"/>
      <c r="Y1047" s="763"/>
      <c r="Z1047" s="166"/>
      <c r="AA1047" s="166"/>
      <c r="AB1047" s="584"/>
    </row>
    <row r="1048" spans="1:28" ht="15.75" customHeight="1">
      <c r="A1048" s="759"/>
      <c r="B1048" s="751"/>
      <c r="C1048" s="752"/>
      <c r="D1048" s="751"/>
      <c r="E1048" s="753"/>
      <c r="F1048" s="750"/>
      <c r="G1048" s="166">
        <v>2023</v>
      </c>
      <c r="H1048" s="166"/>
      <c r="I1048" s="166"/>
      <c r="J1048" s="166"/>
      <c r="K1048" s="166"/>
      <c r="L1048" s="166"/>
      <c r="M1048" s="166"/>
      <c r="N1048" s="166"/>
      <c r="O1048" s="166"/>
      <c r="P1048" s="166"/>
      <c r="Q1048" s="166"/>
      <c r="R1048" s="166"/>
      <c r="S1048" s="166"/>
      <c r="T1048" s="166"/>
      <c r="U1048" s="166"/>
      <c r="V1048" s="422"/>
      <c r="W1048" s="761"/>
      <c r="X1048" s="761"/>
      <c r="Y1048" s="763"/>
      <c r="Z1048" s="166"/>
      <c r="AA1048" s="166"/>
      <c r="AB1048" s="584"/>
    </row>
    <row r="1049" spans="1:28" ht="15.75" customHeight="1">
      <c r="A1049" s="759"/>
      <c r="B1049" s="751"/>
      <c r="C1049" s="752"/>
      <c r="D1049" s="751"/>
      <c r="E1049" s="753"/>
      <c r="F1049" s="750" t="s">
        <v>388</v>
      </c>
      <c r="G1049" s="166">
        <v>2015</v>
      </c>
      <c r="H1049" s="166"/>
      <c r="I1049" s="166"/>
      <c r="J1049" s="166"/>
      <c r="K1049" s="166"/>
      <c r="L1049" s="166"/>
      <c r="M1049" s="166"/>
      <c r="N1049" s="166"/>
      <c r="O1049" s="166"/>
      <c r="P1049" s="166"/>
      <c r="Q1049" s="166"/>
      <c r="R1049" s="166"/>
      <c r="S1049" s="166"/>
      <c r="T1049" s="166"/>
      <c r="U1049" s="166"/>
      <c r="V1049" s="422"/>
      <c r="W1049" s="761"/>
      <c r="X1049" s="761"/>
      <c r="Y1049" s="763"/>
      <c r="Z1049" s="166"/>
      <c r="AA1049" s="166"/>
      <c r="AB1049" s="584"/>
    </row>
    <row r="1050" spans="1:28" ht="15.75" customHeight="1">
      <c r="A1050" s="759"/>
      <c r="B1050" s="751"/>
      <c r="C1050" s="752"/>
      <c r="D1050" s="751"/>
      <c r="E1050" s="753"/>
      <c r="F1050" s="750"/>
      <c r="G1050" s="166">
        <v>2016</v>
      </c>
      <c r="H1050" s="166"/>
      <c r="I1050" s="166"/>
      <c r="J1050" s="166"/>
      <c r="K1050" s="166"/>
      <c r="L1050" s="166"/>
      <c r="M1050" s="166"/>
      <c r="N1050" s="166"/>
      <c r="O1050" s="166"/>
      <c r="P1050" s="166"/>
      <c r="Q1050" s="166"/>
      <c r="R1050" s="166"/>
      <c r="S1050" s="166"/>
      <c r="T1050" s="166"/>
      <c r="U1050" s="166"/>
      <c r="V1050" s="422"/>
      <c r="W1050" s="761"/>
      <c r="X1050" s="761"/>
      <c r="Y1050" s="763"/>
      <c r="Z1050" s="166"/>
      <c r="AA1050" s="166"/>
      <c r="AB1050" s="584"/>
    </row>
    <row r="1051" spans="1:28" ht="15.75" customHeight="1">
      <c r="A1051" s="759"/>
      <c r="B1051" s="751"/>
      <c r="C1051" s="752"/>
      <c r="D1051" s="751"/>
      <c r="E1051" s="753"/>
      <c r="F1051" s="750"/>
      <c r="G1051" s="166">
        <v>2023</v>
      </c>
      <c r="H1051" s="166"/>
      <c r="I1051" s="166"/>
      <c r="J1051" s="166"/>
      <c r="K1051" s="166"/>
      <c r="L1051" s="166"/>
      <c r="M1051" s="166"/>
      <c r="N1051" s="166"/>
      <c r="O1051" s="166"/>
      <c r="P1051" s="166"/>
      <c r="Q1051" s="166"/>
      <c r="R1051" s="166"/>
      <c r="S1051" s="166"/>
      <c r="T1051" s="166"/>
      <c r="U1051" s="166"/>
      <c r="V1051" s="422"/>
      <c r="W1051" s="761"/>
      <c r="X1051" s="761"/>
      <c r="Y1051" s="763"/>
      <c r="Z1051" s="166"/>
      <c r="AA1051" s="166"/>
      <c r="AB1051" s="584"/>
    </row>
    <row r="1052" spans="1:28" ht="12" customHeight="1">
      <c r="A1052" s="759"/>
      <c r="B1052" s="764" t="s">
        <v>140</v>
      </c>
      <c r="C1052" s="764"/>
      <c r="D1052" s="764"/>
      <c r="E1052" s="764"/>
      <c r="F1052" s="764"/>
      <c r="G1052" s="764"/>
      <c r="H1052" s="764"/>
      <c r="I1052" s="764"/>
      <c r="J1052" s="764"/>
      <c r="K1052" s="764"/>
      <c r="L1052" s="764"/>
      <c r="M1052" s="764"/>
      <c r="N1052" s="764"/>
      <c r="O1052" s="764"/>
      <c r="P1052" s="764"/>
      <c r="Q1052" s="764"/>
      <c r="R1052" s="764"/>
      <c r="S1052" s="764"/>
      <c r="T1052" s="764"/>
      <c r="U1052" s="764"/>
      <c r="V1052" s="764"/>
      <c r="W1052" s="764"/>
      <c r="X1052" s="764"/>
      <c r="Y1052" s="764"/>
      <c r="Z1052" s="764"/>
      <c r="AA1052" s="764"/>
      <c r="AB1052" s="764"/>
    </row>
    <row r="1053" spans="1:28" ht="12" customHeight="1">
      <c r="A1053" s="759"/>
      <c r="B1053" s="765"/>
      <c r="C1053" s="765"/>
      <c r="D1053" s="765"/>
      <c r="E1053" s="765"/>
      <c r="F1053" s="765"/>
      <c r="G1053" s="765"/>
      <c r="H1053" s="765"/>
      <c r="I1053" s="765"/>
      <c r="J1053" s="765"/>
      <c r="K1053" s="765"/>
      <c r="L1053" s="765"/>
      <c r="M1053" s="765"/>
      <c r="N1053" s="765"/>
      <c r="O1053" s="765"/>
      <c r="P1053" s="765"/>
      <c r="Q1053" s="765"/>
      <c r="R1053" s="765"/>
      <c r="S1053" s="765"/>
      <c r="T1053" s="765"/>
      <c r="U1053" s="765"/>
      <c r="V1053" s="765"/>
      <c r="W1053" s="765"/>
      <c r="X1053" s="765"/>
      <c r="Y1053" s="765"/>
      <c r="Z1053" s="765"/>
      <c r="AA1053" s="765"/>
      <c r="AB1053" s="765"/>
    </row>
    <row r="1054" spans="1:28" ht="30.75" customHeight="1">
      <c r="A1054" s="758" t="s">
        <v>1282</v>
      </c>
      <c r="B1054" s="758"/>
      <c r="C1054" s="758"/>
      <c r="D1054" s="758"/>
      <c r="E1054" s="758"/>
      <c r="F1054" s="758"/>
      <c r="G1054" s="758"/>
      <c r="H1054" s="758"/>
      <c r="I1054" s="758"/>
      <c r="J1054" s="758"/>
      <c r="K1054" s="758"/>
      <c r="L1054" s="758"/>
      <c r="M1054" s="758"/>
      <c r="N1054" s="758"/>
      <c r="O1054" s="758"/>
      <c r="P1054" s="758"/>
      <c r="Q1054" s="758"/>
      <c r="R1054" s="758"/>
      <c r="S1054" s="758"/>
      <c r="T1054" s="758"/>
      <c r="U1054" s="758"/>
      <c r="V1054" s="758"/>
      <c r="W1054" s="758"/>
      <c r="X1054" s="758"/>
      <c r="Y1054" s="758"/>
      <c r="Z1054" s="758"/>
      <c r="AA1054" s="758"/>
      <c r="AB1054" s="758"/>
    </row>
    <row r="1055" spans="1:28" ht="15.75" customHeight="1">
      <c r="A1055" s="759" t="s">
        <v>690</v>
      </c>
      <c r="B1055" s="751">
        <v>1</v>
      </c>
      <c r="C1055" s="766" t="s">
        <v>439</v>
      </c>
      <c r="D1055" s="751" t="s">
        <v>434</v>
      </c>
      <c r="E1055" s="753" t="s">
        <v>385</v>
      </c>
      <c r="F1055" s="750" t="s">
        <v>389</v>
      </c>
      <c r="G1055" s="166">
        <v>2015</v>
      </c>
      <c r="H1055" s="166"/>
      <c r="I1055" s="166"/>
      <c r="J1055" s="166"/>
      <c r="K1055" s="166"/>
      <c r="L1055" s="166"/>
      <c r="M1055" s="166"/>
      <c r="N1055" s="166"/>
      <c r="O1055" s="166"/>
      <c r="P1055" s="166"/>
      <c r="Q1055" s="166"/>
      <c r="R1055" s="166"/>
      <c r="S1055" s="166"/>
      <c r="T1055" s="166"/>
      <c r="U1055" s="166"/>
      <c r="V1055" s="422"/>
      <c r="W1055" s="748" t="s">
        <v>384</v>
      </c>
      <c r="X1055" s="748" t="s">
        <v>384</v>
      </c>
      <c r="Y1055" s="763">
        <v>274</v>
      </c>
      <c r="Z1055" s="166"/>
      <c r="AA1055" s="166"/>
      <c r="AB1055" s="584"/>
    </row>
    <row r="1056" spans="1:28" ht="15.75" customHeight="1">
      <c r="A1056" s="759"/>
      <c r="B1056" s="751"/>
      <c r="C1056" s="766"/>
      <c r="D1056" s="751"/>
      <c r="E1056" s="753"/>
      <c r="F1056" s="750"/>
      <c r="G1056" s="166">
        <v>2016</v>
      </c>
      <c r="H1056" s="166"/>
      <c r="I1056" s="166"/>
      <c r="J1056" s="166"/>
      <c r="K1056" s="166"/>
      <c r="L1056" s="166"/>
      <c r="M1056" s="574">
        <f>SUM(M1062+M1068)</f>
        <v>1.22</v>
      </c>
      <c r="N1056" s="574"/>
      <c r="O1056" s="574"/>
      <c r="P1056" s="574">
        <v>13.51</v>
      </c>
      <c r="Q1056" s="574"/>
      <c r="R1056" s="574"/>
      <c r="S1056" s="574"/>
      <c r="T1056" s="574"/>
      <c r="U1056" s="574"/>
      <c r="V1056" s="579">
        <v>14.57</v>
      </c>
      <c r="W1056" s="748"/>
      <c r="X1056" s="748"/>
      <c r="Y1056" s="763"/>
      <c r="Z1056" s="166"/>
      <c r="AA1056" s="166"/>
      <c r="AB1056" s="582">
        <f>V1056/Y1055*100</f>
        <v>5.317518248175182</v>
      </c>
    </row>
    <row r="1057" spans="1:28" ht="15.75" customHeight="1">
      <c r="A1057" s="759"/>
      <c r="B1057" s="751"/>
      <c r="C1057" s="766"/>
      <c r="D1057" s="751"/>
      <c r="E1057" s="753"/>
      <c r="F1057" s="750"/>
      <c r="G1057" s="432">
        <v>2023</v>
      </c>
      <c r="H1057" s="166"/>
      <c r="I1057" s="166"/>
      <c r="J1057" s="166"/>
      <c r="K1057" s="166"/>
      <c r="L1057" s="166"/>
      <c r="M1057" s="166"/>
      <c r="N1057" s="166"/>
      <c r="O1057" s="166"/>
      <c r="P1057" s="166"/>
      <c r="Q1057" s="166"/>
      <c r="R1057" s="166"/>
      <c r="S1057" s="166"/>
      <c r="T1057" s="166"/>
      <c r="U1057" s="166"/>
      <c r="V1057" s="422"/>
      <c r="W1057" s="748"/>
      <c r="X1057" s="748"/>
      <c r="Y1057" s="763"/>
      <c r="Z1057" s="166"/>
      <c r="AA1057" s="166"/>
      <c r="AB1057" s="584"/>
    </row>
    <row r="1058" spans="1:28" ht="15.75" customHeight="1">
      <c r="A1058" s="759"/>
      <c r="B1058" s="751"/>
      <c r="C1058" s="766"/>
      <c r="D1058" s="751"/>
      <c r="E1058" s="753"/>
      <c r="F1058" s="750" t="s">
        <v>388</v>
      </c>
      <c r="G1058" s="166">
        <v>2015</v>
      </c>
      <c r="H1058" s="166"/>
      <c r="I1058" s="166"/>
      <c r="J1058" s="166"/>
      <c r="K1058" s="166"/>
      <c r="L1058" s="166"/>
      <c r="M1058" s="166"/>
      <c r="N1058" s="166"/>
      <c r="O1058" s="166"/>
      <c r="P1058" s="166"/>
      <c r="Q1058" s="166"/>
      <c r="R1058" s="166"/>
      <c r="S1058" s="166"/>
      <c r="T1058" s="166"/>
      <c r="U1058" s="166"/>
      <c r="V1058" s="422"/>
      <c r="W1058" s="748"/>
      <c r="X1058" s="748"/>
      <c r="Y1058" s="763"/>
      <c r="Z1058" s="166"/>
      <c r="AA1058" s="166"/>
      <c r="AB1058" s="584"/>
    </row>
    <row r="1059" spans="1:28" ht="15.75" customHeight="1">
      <c r="A1059" s="759"/>
      <c r="B1059" s="751"/>
      <c r="C1059" s="766"/>
      <c r="D1059" s="751"/>
      <c r="E1059" s="753"/>
      <c r="F1059" s="750"/>
      <c r="G1059" s="166">
        <v>2016</v>
      </c>
      <c r="H1059" s="166"/>
      <c r="I1059" s="166"/>
      <c r="J1059" s="166"/>
      <c r="K1059" s="166"/>
      <c r="L1059" s="166"/>
      <c r="M1059" s="436">
        <f>SUM(M1065+M1071)</f>
        <v>0</v>
      </c>
      <c r="N1059" s="436"/>
      <c r="O1059" s="436"/>
      <c r="P1059" s="436">
        <v>0</v>
      </c>
      <c r="Q1059" s="436"/>
      <c r="R1059" s="436"/>
      <c r="S1059" s="436"/>
      <c r="T1059" s="436"/>
      <c r="U1059" s="436"/>
      <c r="V1059" s="632">
        <v>0</v>
      </c>
      <c r="W1059" s="748"/>
      <c r="X1059" s="748"/>
      <c r="Y1059" s="763"/>
      <c r="Z1059" s="166"/>
      <c r="AA1059" s="166"/>
      <c r="AB1059" s="588">
        <f>V1059/Y1055*100</f>
        <v>0</v>
      </c>
    </row>
    <row r="1060" spans="1:28" ht="15.75" customHeight="1">
      <c r="A1060" s="759"/>
      <c r="B1060" s="751"/>
      <c r="C1060" s="766"/>
      <c r="D1060" s="751"/>
      <c r="E1060" s="753"/>
      <c r="F1060" s="750"/>
      <c r="G1060" s="166">
        <v>2023</v>
      </c>
      <c r="H1060" s="166"/>
      <c r="I1060" s="166"/>
      <c r="J1060" s="166"/>
      <c r="K1060" s="166"/>
      <c r="L1060" s="166"/>
      <c r="M1060" s="166"/>
      <c r="N1060" s="166"/>
      <c r="O1060" s="166"/>
      <c r="P1060" s="166"/>
      <c r="Q1060" s="166"/>
      <c r="R1060" s="166"/>
      <c r="S1060" s="166"/>
      <c r="T1060" s="166"/>
      <c r="U1060" s="166"/>
      <c r="V1060" s="422"/>
      <c r="W1060" s="748"/>
      <c r="X1060" s="748"/>
      <c r="Y1060" s="763"/>
      <c r="Z1060" s="166"/>
      <c r="AA1060" s="166"/>
      <c r="AB1060" s="584"/>
    </row>
    <row r="1061" spans="1:28" ht="15.75" customHeight="1">
      <c r="A1061" s="759"/>
      <c r="B1061" s="751">
        <v>2</v>
      </c>
      <c r="C1061" s="752" t="s">
        <v>438</v>
      </c>
      <c r="D1061" s="751" t="s">
        <v>434</v>
      </c>
      <c r="E1061" s="753" t="s">
        <v>385</v>
      </c>
      <c r="F1061" s="750" t="s">
        <v>389</v>
      </c>
      <c r="G1061" s="166">
        <v>2015</v>
      </c>
      <c r="H1061" s="166"/>
      <c r="I1061" s="166"/>
      <c r="J1061" s="166"/>
      <c r="K1061" s="166"/>
      <c r="L1061" s="166"/>
      <c r="M1061" s="166"/>
      <c r="N1061" s="166"/>
      <c r="O1061" s="166"/>
      <c r="P1061" s="166"/>
      <c r="Q1061" s="166"/>
      <c r="R1061" s="166"/>
      <c r="S1061" s="166"/>
      <c r="T1061" s="166"/>
      <c r="U1061" s="166"/>
      <c r="V1061" s="422"/>
      <c r="W1061" s="761" t="s">
        <v>384</v>
      </c>
      <c r="X1061" s="761" t="s">
        <v>384</v>
      </c>
      <c r="Y1061" s="763">
        <v>41</v>
      </c>
      <c r="Z1061" s="166"/>
      <c r="AA1061" s="166"/>
      <c r="AB1061" s="584"/>
    </row>
    <row r="1062" spans="1:28" ht="15.75" customHeight="1">
      <c r="A1062" s="759"/>
      <c r="B1062" s="751"/>
      <c r="C1062" s="752"/>
      <c r="D1062" s="751"/>
      <c r="E1062" s="753"/>
      <c r="F1062" s="750"/>
      <c r="G1062" s="166">
        <v>2016</v>
      </c>
      <c r="H1062" s="166"/>
      <c r="I1062" s="166"/>
      <c r="J1062" s="166"/>
      <c r="K1062" s="166"/>
      <c r="L1062" s="166"/>
      <c r="M1062" s="574">
        <f>M1074+M1104+M1110</f>
        <v>1.06</v>
      </c>
      <c r="N1062" s="574"/>
      <c r="O1062" s="574"/>
      <c r="P1062" s="574">
        <v>13.51</v>
      </c>
      <c r="Q1062" s="574"/>
      <c r="R1062" s="574"/>
      <c r="S1062" s="574"/>
      <c r="T1062" s="574"/>
      <c r="U1062" s="574"/>
      <c r="V1062" s="579">
        <v>14.41</v>
      </c>
      <c r="W1062" s="761"/>
      <c r="X1062" s="761"/>
      <c r="Y1062" s="763"/>
      <c r="Z1062" s="166"/>
      <c r="AA1062" s="166"/>
      <c r="AB1062" s="582">
        <f>V1062/Y1061*100</f>
        <v>35.14634146341463</v>
      </c>
    </row>
    <row r="1063" spans="1:28" ht="15.75" customHeight="1">
      <c r="A1063" s="759"/>
      <c r="B1063" s="751"/>
      <c r="C1063" s="752"/>
      <c r="D1063" s="751"/>
      <c r="E1063" s="753"/>
      <c r="F1063" s="750"/>
      <c r="G1063" s="166">
        <v>2023</v>
      </c>
      <c r="H1063" s="166"/>
      <c r="I1063" s="166"/>
      <c r="J1063" s="166"/>
      <c r="K1063" s="166"/>
      <c r="L1063" s="166"/>
      <c r="M1063" s="166"/>
      <c r="N1063" s="166"/>
      <c r="O1063" s="166"/>
      <c r="P1063" s="166"/>
      <c r="Q1063" s="166"/>
      <c r="R1063" s="166"/>
      <c r="S1063" s="166"/>
      <c r="T1063" s="166"/>
      <c r="U1063" s="166"/>
      <c r="V1063" s="422"/>
      <c r="W1063" s="761"/>
      <c r="X1063" s="761"/>
      <c r="Y1063" s="763"/>
      <c r="Z1063" s="166"/>
      <c r="AA1063" s="166"/>
      <c r="AB1063" s="584"/>
    </row>
    <row r="1064" spans="1:28" ht="15.75" customHeight="1">
      <c r="A1064" s="759"/>
      <c r="B1064" s="751"/>
      <c r="C1064" s="752"/>
      <c r="D1064" s="751"/>
      <c r="E1064" s="753"/>
      <c r="F1064" s="750" t="s">
        <v>388</v>
      </c>
      <c r="G1064" s="166">
        <v>2015</v>
      </c>
      <c r="H1064" s="166"/>
      <c r="I1064" s="166"/>
      <c r="J1064" s="166"/>
      <c r="K1064" s="166"/>
      <c r="L1064" s="166"/>
      <c r="M1064" s="166"/>
      <c r="N1064" s="166"/>
      <c r="O1064" s="166"/>
      <c r="P1064" s="166"/>
      <c r="Q1064" s="166"/>
      <c r="R1064" s="166"/>
      <c r="S1064" s="166"/>
      <c r="T1064" s="166"/>
      <c r="U1064" s="166"/>
      <c r="V1064" s="422"/>
      <c r="W1064" s="761"/>
      <c r="X1064" s="761"/>
      <c r="Y1064" s="763"/>
      <c r="Z1064" s="166"/>
      <c r="AA1064" s="166"/>
      <c r="AB1064" s="584"/>
    </row>
    <row r="1065" spans="1:28" ht="15.75" customHeight="1">
      <c r="A1065" s="759"/>
      <c r="B1065" s="751"/>
      <c r="C1065" s="752"/>
      <c r="D1065" s="751"/>
      <c r="E1065" s="753"/>
      <c r="F1065" s="750"/>
      <c r="G1065" s="166">
        <v>2016</v>
      </c>
      <c r="H1065" s="166"/>
      <c r="I1065" s="166"/>
      <c r="J1065" s="166"/>
      <c r="K1065" s="166"/>
      <c r="L1065" s="166"/>
      <c r="M1065" s="436">
        <f>M1077+M1107+M1113</f>
        <v>0</v>
      </c>
      <c r="N1065" s="436"/>
      <c r="O1065" s="436"/>
      <c r="P1065" s="436">
        <v>0</v>
      </c>
      <c r="Q1065" s="436"/>
      <c r="R1065" s="436"/>
      <c r="S1065" s="436"/>
      <c r="T1065" s="436"/>
      <c r="U1065" s="436"/>
      <c r="V1065" s="632">
        <v>0</v>
      </c>
      <c r="W1065" s="761"/>
      <c r="X1065" s="761"/>
      <c r="Y1065" s="763"/>
      <c r="Z1065" s="166"/>
      <c r="AA1065" s="166"/>
      <c r="AB1065" s="588">
        <f>V1065/Y1061*100</f>
        <v>0</v>
      </c>
    </row>
    <row r="1066" spans="1:28" ht="15.75" customHeight="1">
      <c r="A1066" s="759"/>
      <c r="B1066" s="751"/>
      <c r="C1066" s="752"/>
      <c r="D1066" s="751"/>
      <c r="E1066" s="753"/>
      <c r="F1066" s="750"/>
      <c r="G1066" s="166">
        <v>2023</v>
      </c>
      <c r="H1066" s="166"/>
      <c r="I1066" s="166"/>
      <c r="J1066" s="166"/>
      <c r="K1066" s="166"/>
      <c r="L1066" s="166"/>
      <c r="M1066" s="166"/>
      <c r="N1066" s="166"/>
      <c r="O1066" s="166"/>
      <c r="P1066" s="166"/>
      <c r="Q1066" s="166"/>
      <c r="R1066" s="166"/>
      <c r="S1066" s="166"/>
      <c r="T1066" s="166"/>
      <c r="U1066" s="166"/>
      <c r="V1066" s="422"/>
      <c r="W1066" s="761"/>
      <c r="X1066" s="761"/>
      <c r="Y1066" s="763"/>
      <c r="Z1066" s="166"/>
      <c r="AA1066" s="166"/>
      <c r="AB1066" s="584"/>
    </row>
    <row r="1067" spans="1:28" ht="15.75" customHeight="1">
      <c r="A1067" s="759"/>
      <c r="B1067" s="751">
        <v>3</v>
      </c>
      <c r="C1067" s="752" t="s">
        <v>437</v>
      </c>
      <c r="D1067" s="751" t="s">
        <v>434</v>
      </c>
      <c r="E1067" s="753" t="s">
        <v>385</v>
      </c>
      <c r="F1067" s="750" t="s">
        <v>389</v>
      </c>
      <c r="G1067" s="166">
        <v>2015</v>
      </c>
      <c r="H1067" s="166"/>
      <c r="I1067" s="166"/>
      <c r="J1067" s="166"/>
      <c r="K1067" s="166"/>
      <c r="L1067" s="166"/>
      <c r="M1067" s="166"/>
      <c r="N1067" s="166"/>
      <c r="O1067" s="166"/>
      <c r="P1067" s="166"/>
      <c r="Q1067" s="166"/>
      <c r="R1067" s="166"/>
      <c r="S1067" s="166"/>
      <c r="T1067" s="166"/>
      <c r="U1067" s="166"/>
      <c r="V1067" s="422"/>
      <c r="W1067" s="748" t="s">
        <v>384</v>
      </c>
      <c r="X1067" s="748" t="s">
        <v>384</v>
      </c>
      <c r="Y1067" s="763">
        <v>233</v>
      </c>
      <c r="Z1067" s="166"/>
      <c r="AA1067" s="166"/>
      <c r="AB1067" s="584"/>
    </row>
    <row r="1068" spans="1:28" ht="15.75" customHeight="1">
      <c r="A1068" s="759"/>
      <c r="B1068" s="751"/>
      <c r="C1068" s="752"/>
      <c r="D1068" s="751"/>
      <c r="E1068" s="753"/>
      <c r="F1068" s="750"/>
      <c r="G1068" s="166">
        <v>2016</v>
      </c>
      <c r="H1068" s="166"/>
      <c r="I1068" s="166"/>
      <c r="J1068" s="166"/>
      <c r="K1068" s="166"/>
      <c r="L1068" s="166"/>
      <c r="M1068" s="574">
        <f>SUM(M1080+M1092+M1098)</f>
        <v>0.16</v>
      </c>
      <c r="N1068" s="574"/>
      <c r="O1068" s="574"/>
      <c r="P1068" s="574">
        <v>0</v>
      </c>
      <c r="Q1068" s="574"/>
      <c r="R1068" s="574"/>
      <c r="S1068" s="574"/>
      <c r="T1068" s="574"/>
      <c r="U1068" s="574"/>
      <c r="V1068" s="579">
        <v>0.16</v>
      </c>
      <c r="W1068" s="748"/>
      <c r="X1068" s="748"/>
      <c r="Y1068" s="763"/>
      <c r="Z1068" s="166"/>
      <c r="AA1068" s="166"/>
      <c r="AB1068" s="582">
        <f>V1068/Y1067*100</f>
        <v>0.06866952789699571</v>
      </c>
    </row>
    <row r="1069" spans="1:28" ht="15.75" customHeight="1">
      <c r="A1069" s="759"/>
      <c r="B1069" s="751"/>
      <c r="C1069" s="752"/>
      <c r="D1069" s="751"/>
      <c r="E1069" s="753"/>
      <c r="F1069" s="750"/>
      <c r="G1069" s="166">
        <v>2023</v>
      </c>
      <c r="H1069" s="166"/>
      <c r="I1069" s="166"/>
      <c r="J1069" s="166"/>
      <c r="K1069" s="166"/>
      <c r="L1069" s="166"/>
      <c r="M1069" s="166"/>
      <c r="N1069" s="166"/>
      <c r="O1069" s="166"/>
      <c r="P1069" s="166"/>
      <c r="Q1069" s="166"/>
      <c r="R1069" s="166"/>
      <c r="S1069" s="166"/>
      <c r="T1069" s="166"/>
      <c r="U1069" s="166"/>
      <c r="V1069" s="422"/>
      <c r="W1069" s="748"/>
      <c r="X1069" s="748"/>
      <c r="Y1069" s="763"/>
      <c r="Z1069" s="166"/>
      <c r="AA1069" s="166"/>
      <c r="AB1069" s="584"/>
    </row>
    <row r="1070" spans="1:28" ht="15.75" customHeight="1">
      <c r="A1070" s="759"/>
      <c r="B1070" s="751"/>
      <c r="C1070" s="752"/>
      <c r="D1070" s="751"/>
      <c r="E1070" s="753"/>
      <c r="F1070" s="750" t="s">
        <v>388</v>
      </c>
      <c r="G1070" s="166">
        <v>2015</v>
      </c>
      <c r="H1070" s="166"/>
      <c r="I1070" s="166"/>
      <c r="J1070" s="166"/>
      <c r="K1070" s="166"/>
      <c r="L1070" s="166"/>
      <c r="M1070" s="166"/>
      <c r="N1070" s="166"/>
      <c r="O1070" s="166"/>
      <c r="P1070" s="166"/>
      <c r="Q1070" s="166"/>
      <c r="R1070" s="166"/>
      <c r="S1070" s="166"/>
      <c r="T1070" s="166"/>
      <c r="U1070" s="166"/>
      <c r="V1070" s="422"/>
      <c r="W1070" s="748"/>
      <c r="X1070" s="748"/>
      <c r="Y1070" s="763"/>
      <c r="Z1070" s="166"/>
      <c r="AA1070" s="166"/>
      <c r="AB1070" s="584"/>
    </row>
    <row r="1071" spans="1:28" ht="15.75" customHeight="1">
      <c r="A1071" s="759"/>
      <c r="B1071" s="751"/>
      <c r="C1071" s="752"/>
      <c r="D1071" s="751"/>
      <c r="E1071" s="753"/>
      <c r="F1071" s="750"/>
      <c r="G1071" s="166">
        <v>2016</v>
      </c>
      <c r="H1071" s="166"/>
      <c r="I1071" s="166"/>
      <c r="J1071" s="166"/>
      <c r="K1071" s="166"/>
      <c r="L1071" s="166"/>
      <c r="M1071" s="436">
        <f>SUM(M1083+M1095+M1101)</f>
        <v>0</v>
      </c>
      <c r="N1071" s="436"/>
      <c r="O1071" s="436"/>
      <c r="P1071" s="436">
        <v>0</v>
      </c>
      <c r="Q1071" s="436"/>
      <c r="R1071" s="436"/>
      <c r="S1071" s="436"/>
      <c r="T1071" s="436"/>
      <c r="U1071" s="436"/>
      <c r="V1071" s="632">
        <v>0</v>
      </c>
      <c r="W1071" s="748"/>
      <c r="X1071" s="748"/>
      <c r="Y1071" s="763"/>
      <c r="Z1071" s="166"/>
      <c r="AA1071" s="166"/>
      <c r="AB1071" s="588">
        <f>V1071/Y1067*100</f>
        <v>0</v>
      </c>
    </row>
    <row r="1072" spans="1:28" ht="15.75" customHeight="1">
      <c r="A1072" s="759"/>
      <c r="B1072" s="751"/>
      <c r="C1072" s="752"/>
      <c r="D1072" s="751"/>
      <c r="E1072" s="753"/>
      <c r="F1072" s="750"/>
      <c r="G1072" s="166">
        <v>2023</v>
      </c>
      <c r="H1072" s="166"/>
      <c r="I1072" s="166"/>
      <c r="J1072" s="166"/>
      <c r="K1072" s="166"/>
      <c r="L1072" s="166"/>
      <c r="M1072" s="166"/>
      <c r="N1072" s="166"/>
      <c r="O1072" s="166"/>
      <c r="P1072" s="166"/>
      <c r="Q1072" s="166"/>
      <c r="R1072" s="166"/>
      <c r="S1072" s="166"/>
      <c r="T1072" s="166"/>
      <c r="U1072" s="166"/>
      <c r="V1072" s="422"/>
      <c r="W1072" s="748"/>
      <c r="X1072" s="748"/>
      <c r="Y1072" s="763"/>
      <c r="Z1072" s="166"/>
      <c r="AA1072" s="166"/>
      <c r="AB1072" s="584"/>
    </row>
    <row r="1073" spans="1:28" ht="15.75" customHeight="1">
      <c r="A1073" s="759"/>
      <c r="B1073" s="751">
        <v>4</v>
      </c>
      <c r="C1073" s="752" t="s">
        <v>598</v>
      </c>
      <c r="D1073" s="751" t="s">
        <v>434</v>
      </c>
      <c r="E1073" s="753" t="s">
        <v>385</v>
      </c>
      <c r="F1073" s="750" t="s">
        <v>389</v>
      </c>
      <c r="G1073" s="166">
        <v>2015</v>
      </c>
      <c r="H1073" s="166"/>
      <c r="I1073" s="166"/>
      <c r="J1073" s="166"/>
      <c r="K1073" s="166"/>
      <c r="L1073" s="166"/>
      <c r="M1073" s="166"/>
      <c r="N1073" s="166"/>
      <c r="O1073" s="166"/>
      <c r="P1073" s="166"/>
      <c r="Q1073" s="166"/>
      <c r="R1073" s="166"/>
      <c r="S1073" s="166"/>
      <c r="T1073" s="166"/>
      <c r="U1073" s="166"/>
      <c r="V1073" s="422"/>
      <c r="W1073" s="748" t="s">
        <v>384</v>
      </c>
      <c r="X1073" s="748" t="s">
        <v>384</v>
      </c>
      <c r="Y1073" s="763">
        <v>41</v>
      </c>
      <c r="Z1073" s="166"/>
      <c r="AA1073" s="166"/>
      <c r="AB1073" s="584"/>
    </row>
    <row r="1074" spans="1:28" ht="15.75" customHeight="1">
      <c r="A1074" s="759"/>
      <c r="B1074" s="751"/>
      <c r="C1074" s="752"/>
      <c r="D1074" s="751"/>
      <c r="E1074" s="753"/>
      <c r="F1074" s="750"/>
      <c r="G1074" s="166">
        <v>2016</v>
      </c>
      <c r="H1074" s="166"/>
      <c r="I1074" s="166"/>
      <c r="J1074" s="166"/>
      <c r="K1074" s="166"/>
      <c r="L1074" s="166"/>
      <c r="M1074" s="574">
        <v>1.06</v>
      </c>
      <c r="N1074" s="574"/>
      <c r="O1074" s="574"/>
      <c r="P1074" s="574">
        <v>13.35</v>
      </c>
      <c r="Q1074" s="574"/>
      <c r="R1074" s="574"/>
      <c r="S1074" s="574"/>
      <c r="T1074" s="574"/>
      <c r="U1074" s="574"/>
      <c r="V1074" s="579">
        <v>14.41</v>
      </c>
      <c r="W1074" s="748"/>
      <c r="X1074" s="748"/>
      <c r="Y1074" s="763"/>
      <c r="Z1074" s="166"/>
      <c r="AA1074" s="166"/>
      <c r="AB1074" s="582">
        <f>V1074/Y1073*100</f>
        <v>35.14634146341463</v>
      </c>
    </row>
    <row r="1075" spans="1:28" ht="15.75" customHeight="1">
      <c r="A1075" s="759"/>
      <c r="B1075" s="751"/>
      <c r="C1075" s="752"/>
      <c r="D1075" s="751"/>
      <c r="E1075" s="753"/>
      <c r="F1075" s="750"/>
      <c r="G1075" s="432">
        <v>2023</v>
      </c>
      <c r="H1075" s="166"/>
      <c r="I1075" s="166"/>
      <c r="J1075" s="166"/>
      <c r="K1075" s="166"/>
      <c r="L1075" s="166"/>
      <c r="M1075" s="166"/>
      <c r="N1075" s="166"/>
      <c r="O1075" s="166"/>
      <c r="P1075" s="166"/>
      <c r="Q1075" s="166"/>
      <c r="R1075" s="166"/>
      <c r="S1075" s="166"/>
      <c r="T1075" s="166"/>
      <c r="U1075" s="166"/>
      <c r="V1075" s="422"/>
      <c r="W1075" s="748"/>
      <c r="X1075" s="748"/>
      <c r="Y1075" s="763"/>
      <c r="Z1075" s="166"/>
      <c r="AA1075" s="166"/>
      <c r="AB1075" s="584"/>
    </row>
    <row r="1076" spans="1:28" ht="15.75" customHeight="1">
      <c r="A1076" s="759"/>
      <c r="B1076" s="751"/>
      <c r="C1076" s="752"/>
      <c r="D1076" s="751"/>
      <c r="E1076" s="753"/>
      <c r="F1076" s="750" t="s">
        <v>388</v>
      </c>
      <c r="G1076" s="166">
        <v>2015</v>
      </c>
      <c r="H1076" s="166"/>
      <c r="I1076" s="166"/>
      <c r="J1076" s="166"/>
      <c r="K1076" s="166"/>
      <c r="L1076" s="166"/>
      <c r="M1076" s="166"/>
      <c r="N1076" s="166"/>
      <c r="O1076" s="166"/>
      <c r="P1076" s="166"/>
      <c r="Q1076" s="166"/>
      <c r="R1076" s="166"/>
      <c r="S1076" s="166"/>
      <c r="T1076" s="166"/>
      <c r="U1076" s="166"/>
      <c r="V1076" s="422"/>
      <c r="W1076" s="748"/>
      <c r="X1076" s="748"/>
      <c r="Y1076" s="763"/>
      <c r="Z1076" s="166"/>
      <c r="AA1076" s="166"/>
      <c r="AB1076" s="584"/>
    </row>
    <row r="1077" spans="1:28" ht="15.75" customHeight="1">
      <c r="A1077" s="759"/>
      <c r="B1077" s="751"/>
      <c r="C1077" s="752"/>
      <c r="D1077" s="751"/>
      <c r="E1077" s="753"/>
      <c r="F1077" s="750"/>
      <c r="G1077" s="166">
        <v>2016</v>
      </c>
      <c r="H1077" s="166"/>
      <c r="I1077" s="166"/>
      <c r="J1077" s="166"/>
      <c r="K1077" s="166"/>
      <c r="L1077" s="166"/>
      <c r="M1077" s="436">
        <v>0</v>
      </c>
      <c r="N1077" s="436"/>
      <c r="O1077" s="436"/>
      <c r="P1077" s="436">
        <v>0</v>
      </c>
      <c r="Q1077" s="436"/>
      <c r="R1077" s="436"/>
      <c r="S1077" s="436"/>
      <c r="T1077" s="436"/>
      <c r="U1077" s="436"/>
      <c r="V1077" s="632">
        <v>0</v>
      </c>
      <c r="W1077" s="748"/>
      <c r="X1077" s="748"/>
      <c r="Y1077" s="763"/>
      <c r="Z1077" s="166"/>
      <c r="AA1077" s="166"/>
      <c r="AB1077" s="588">
        <f>V1077/Y1073*100</f>
        <v>0</v>
      </c>
    </row>
    <row r="1078" spans="1:28" ht="15.75" customHeight="1">
      <c r="A1078" s="759"/>
      <c r="B1078" s="751"/>
      <c r="C1078" s="752"/>
      <c r="D1078" s="751"/>
      <c r="E1078" s="753"/>
      <c r="F1078" s="750"/>
      <c r="G1078" s="166">
        <v>2023</v>
      </c>
      <c r="H1078" s="166"/>
      <c r="I1078" s="166"/>
      <c r="J1078" s="166"/>
      <c r="K1078" s="166"/>
      <c r="L1078" s="166"/>
      <c r="M1078" s="166"/>
      <c r="N1078" s="166"/>
      <c r="O1078" s="166"/>
      <c r="P1078" s="166"/>
      <c r="Q1078" s="166"/>
      <c r="R1078" s="166"/>
      <c r="S1078" s="166"/>
      <c r="T1078" s="166"/>
      <c r="U1078" s="166"/>
      <c r="V1078" s="422"/>
      <c r="W1078" s="748"/>
      <c r="X1078" s="748"/>
      <c r="Y1078" s="763"/>
      <c r="Z1078" s="166"/>
      <c r="AA1078" s="166"/>
      <c r="AB1078" s="584"/>
    </row>
    <row r="1079" spans="1:28" ht="15.75" customHeight="1">
      <c r="A1079" s="759"/>
      <c r="B1079" s="751">
        <v>5</v>
      </c>
      <c r="C1079" s="752" t="s">
        <v>599</v>
      </c>
      <c r="D1079" s="751" t="s">
        <v>434</v>
      </c>
      <c r="E1079" s="753" t="s">
        <v>385</v>
      </c>
      <c r="F1079" s="750" t="s">
        <v>389</v>
      </c>
      <c r="G1079" s="166">
        <v>2015</v>
      </c>
      <c r="H1079" s="166"/>
      <c r="I1079" s="166"/>
      <c r="J1079" s="166"/>
      <c r="K1079" s="166"/>
      <c r="L1079" s="166"/>
      <c r="M1079" s="166"/>
      <c r="N1079" s="166"/>
      <c r="O1079" s="166"/>
      <c r="P1079" s="166"/>
      <c r="Q1079" s="166"/>
      <c r="R1079" s="166"/>
      <c r="S1079" s="166"/>
      <c r="T1079" s="166"/>
      <c r="U1079" s="166"/>
      <c r="V1079" s="422"/>
      <c r="W1079" s="761" t="s">
        <v>384</v>
      </c>
      <c r="X1079" s="761" t="s">
        <v>384</v>
      </c>
      <c r="Y1079" s="763">
        <v>169</v>
      </c>
      <c r="Z1079" s="166"/>
      <c r="AA1079" s="166"/>
      <c r="AB1079" s="584"/>
    </row>
    <row r="1080" spans="1:28" ht="15.75" customHeight="1">
      <c r="A1080" s="759"/>
      <c r="B1080" s="751"/>
      <c r="C1080" s="752"/>
      <c r="D1080" s="751"/>
      <c r="E1080" s="753"/>
      <c r="F1080" s="750"/>
      <c r="G1080" s="166">
        <v>2016</v>
      </c>
      <c r="H1080" s="166"/>
      <c r="I1080" s="166"/>
      <c r="J1080" s="166"/>
      <c r="K1080" s="166"/>
      <c r="L1080" s="166"/>
      <c r="M1080" s="574">
        <v>0.16</v>
      </c>
      <c r="N1080" s="574"/>
      <c r="O1080" s="574"/>
      <c r="P1080" s="574">
        <v>0</v>
      </c>
      <c r="Q1080" s="574"/>
      <c r="R1080" s="574"/>
      <c r="S1080" s="574"/>
      <c r="T1080" s="574"/>
      <c r="U1080" s="574"/>
      <c r="V1080" s="579">
        <v>0.16</v>
      </c>
      <c r="W1080" s="761"/>
      <c r="X1080" s="761"/>
      <c r="Y1080" s="763"/>
      <c r="Z1080" s="166"/>
      <c r="AA1080" s="166"/>
      <c r="AB1080" s="582">
        <f>V1080/Y1079*100</f>
        <v>0.09467455621301775</v>
      </c>
    </row>
    <row r="1081" spans="1:28" ht="15.75" customHeight="1">
      <c r="A1081" s="759"/>
      <c r="B1081" s="751"/>
      <c r="C1081" s="752"/>
      <c r="D1081" s="751"/>
      <c r="E1081" s="753"/>
      <c r="F1081" s="750"/>
      <c r="G1081" s="166">
        <v>2023</v>
      </c>
      <c r="H1081" s="166"/>
      <c r="I1081" s="166"/>
      <c r="J1081" s="166"/>
      <c r="K1081" s="166"/>
      <c r="L1081" s="166"/>
      <c r="M1081" s="166"/>
      <c r="N1081" s="166"/>
      <c r="O1081" s="166"/>
      <c r="P1081" s="166"/>
      <c r="Q1081" s="166"/>
      <c r="R1081" s="166"/>
      <c r="S1081" s="166"/>
      <c r="T1081" s="166"/>
      <c r="U1081" s="166"/>
      <c r="V1081" s="422"/>
      <c r="W1081" s="761"/>
      <c r="X1081" s="761"/>
      <c r="Y1081" s="763"/>
      <c r="Z1081" s="166"/>
      <c r="AA1081" s="166"/>
      <c r="AB1081" s="584"/>
    </row>
    <row r="1082" spans="1:28" ht="15.75" customHeight="1">
      <c r="A1082" s="759"/>
      <c r="B1082" s="751"/>
      <c r="C1082" s="752"/>
      <c r="D1082" s="751"/>
      <c r="E1082" s="753"/>
      <c r="F1082" s="750" t="s">
        <v>388</v>
      </c>
      <c r="G1082" s="166">
        <v>2015</v>
      </c>
      <c r="H1082" s="166"/>
      <c r="I1082" s="166"/>
      <c r="J1082" s="166"/>
      <c r="K1082" s="166"/>
      <c r="L1082" s="166"/>
      <c r="M1082" s="166"/>
      <c r="N1082" s="166"/>
      <c r="O1082" s="166"/>
      <c r="P1082" s="166"/>
      <c r="Q1082" s="166"/>
      <c r="R1082" s="166"/>
      <c r="S1082" s="166"/>
      <c r="T1082" s="166"/>
      <c r="U1082" s="166"/>
      <c r="V1082" s="422"/>
      <c r="W1082" s="761"/>
      <c r="X1082" s="761"/>
      <c r="Y1082" s="763"/>
      <c r="Z1082" s="166"/>
      <c r="AA1082" s="166"/>
      <c r="AB1082" s="584"/>
    </row>
    <row r="1083" spans="1:28" ht="15.75" customHeight="1">
      <c r="A1083" s="759"/>
      <c r="B1083" s="751"/>
      <c r="C1083" s="752"/>
      <c r="D1083" s="751"/>
      <c r="E1083" s="753"/>
      <c r="F1083" s="750"/>
      <c r="G1083" s="166">
        <v>2016</v>
      </c>
      <c r="H1083" s="166"/>
      <c r="I1083" s="166"/>
      <c r="J1083" s="166"/>
      <c r="K1083" s="166"/>
      <c r="L1083" s="166"/>
      <c r="M1083" s="436">
        <v>0</v>
      </c>
      <c r="N1083" s="436"/>
      <c r="O1083" s="436"/>
      <c r="P1083" s="436">
        <v>0</v>
      </c>
      <c r="Q1083" s="436"/>
      <c r="R1083" s="436"/>
      <c r="S1083" s="436"/>
      <c r="T1083" s="436"/>
      <c r="U1083" s="436"/>
      <c r="V1083" s="632">
        <v>0</v>
      </c>
      <c r="W1083" s="761"/>
      <c r="X1083" s="761"/>
      <c r="Y1083" s="763"/>
      <c r="Z1083" s="166"/>
      <c r="AA1083" s="166"/>
      <c r="AB1083" s="588">
        <f>V1083/Y1079*100</f>
        <v>0</v>
      </c>
    </row>
    <row r="1084" spans="1:28" ht="15.75" customHeight="1">
      <c r="A1084" s="759"/>
      <c r="B1084" s="751"/>
      <c r="C1084" s="752"/>
      <c r="D1084" s="751"/>
      <c r="E1084" s="753"/>
      <c r="F1084" s="750"/>
      <c r="G1084" s="166">
        <v>2023</v>
      </c>
      <c r="H1084" s="166"/>
      <c r="I1084" s="166"/>
      <c r="J1084" s="166"/>
      <c r="K1084" s="166"/>
      <c r="L1084" s="166"/>
      <c r="M1084" s="166"/>
      <c r="N1084" s="166"/>
      <c r="O1084" s="166"/>
      <c r="P1084" s="166"/>
      <c r="Q1084" s="166"/>
      <c r="R1084" s="166"/>
      <c r="S1084" s="166"/>
      <c r="T1084" s="166"/>
      <c r="U1084" s="166"/>
      <c r="V1084" s="422"/>
      <c r="W1084" s="761"/>
      <c r="X1084" s="761"/>
      <c r="Y1084" s="763"/>
      <c r="Z1084" s="166"/>
      <c r="AA1084" s="166"/>
      <c r="AB1084" s="584"/>
    </row>
    <row r="1085" spans="1:28" ht="15.75" customHeight="1">
      <c r="A1085" s="759"/>
      <c r="B1085" s="751">
        <v>6</v>
      </c>
      <c r="C1085" s="752" t="s">
        <v>600</v>
      </c>
      <c r="D1085" s="751" t="s">
        <v>434</v>
      </c>
      <c r="E1085" s="753" t="s">
        <v>385</v>
      </c>
      <c r="F1085" s="750" t="s">
        <v>389</v>
      </c>
      <c r="G1085" s="166">
        <v>2015</v>
      </c>
      <c r="H1085" s="166"/>
      <c r="I1085" s="166"/>
      <c r="J1085" s="166"/>
      <c r="K1085" s="166"/>
      <c r="L1085" s="166"/>
      <c r="M1085" s="166"/>
      <c r="N1085" s="166"/>
      <c r="O1085" s="166"/>
      <c r="P1085" s="166"/>
      <c r="Q1085" s="166"/>
      <c r="R1085" s="166"/>
      <c r="S1085" s="166"/>
      <c r="T1085" s="166"/>
      <c r="U1085" s="166"/>
      <c r="V1085" s="422"/>
      <c r="W1085" s="748" t="s">
        <v>384</v>
      </c>
      <c r="X1085" s="748" t="s">
        <v>384</v>
      </c>
      <c r="Y1085" s="763">
        <v>4</v>
      </c>
      <c r="Z1085" s="166"/>
      <c r="AA1085" s="166"/>
      <c r="AB1085" s="584"/>
    </row>
    <row r="1086" spans="1:28" ht="15.75" customHeight="1">
      <c r="A1086" s="759"/>
      <c r="B1086" s="751"/>
      <c r="C1086" s="752"/>
      <c r="D1086" s="751"/>
      <c r="E1086" s="753"/>
      <c r="F1086" s="750"/>
      <c r="G1086" s="166">
        <v>2016</v>
      </c>
      <c r="H1086" s="166"/>
      <c r="I1086" s="166"/>
      <c r="J1086" s="166"/>
      <c r="K1086" s="166"/>
      <c r="L1086" s="166"/>
      <c r="M1086" s="166"/>
      <c r="N1086" s="166"/>
      <c r="O1086" s="166"/>
      <c r="P1086" s="574">
        <v>2</v>
      </c>
      <c r="Q1086" s="574"/>
      <c r="R1086" s="574"/>
      <c r="S1086" s="574"/>
      <c r="T1086" s="574"/>
      <c r="U1086" s="574"/>
      <c r="V1086" s="579">
        <v>2</v>
      </c>
      <c r="W1086" s="748"/>
      <c r="X1086" s="748"/>
      <c r="Y1086" s="763"/>
      <c r="Z1086" s="166"/>
      <c r="AA1086" s="166"/>
      <c r="AB1086" s="582">
        <f>V1086/Y1085*100</f>
        <v>50</v>
      </c>
    </row>
    <row r="1087" spans="1:28" ht="15.75" customHeight="1">
      <c r="A1087" s="759"/>
      <c r="B1087" s="751"/>
      <c r="C1087" s="752"/>
      <c r="D1087" s="751"/>
      <c r="E1087" s="753"/>
      <c r="F1087" s="750"/>
      <c r="G1087" s="166">
        <v>2023</v>
      </c>
      <c r="H1087" s="166"/>
      <c r="I1087" s="166"/>
      <c r="J1087" s="166"/>
      <c r="K1087" s="166"/>
      <c r="L1087" s="166"/>
      <c r="M1087" s="166"/>
      <c r="N1087" s="166"/>
      <c r="O1087" s="166"/>
      <c r="P1087" s="166"/>
      <c r="Q1087" s="166"/>
      <c r="R1087" s="166"/>
      <c r="S1087" s="166"/>
      <c r="T1087" s="166"/>
      <c r="U1087" s="166"/>
      <c r="V1087" s="422"/>
      <c r="W1087" s="748"/>
      <c r="X1087" s="748"/>
      <c r="Y1087" s="763"/>
      <c r="Z1087" s="166"/>
      <c r="AA1087" s="166"/>
      <c r="AB1087" s="584"/>
    </row>
    <row r="1088" spans="1:28" ht="15.75" customHeight="1">
      <c r="A1088" s="759"/>
      <c r="B1088" s="751"/>
      <c r="C1088" s="752"/>
      <c r="D1088" s="751"/>
      <c r="E1088" s="753"/>
      <c r="F1088" s="750" t="s">
        <v>388</v>
      </c>
      <c r="G1088" s="166">
        <v>2015</v>
      </c>
      <c r="H1088" s="166"/>
      <c r="I1088" s="166"/>
      <c r="J1088" s="166"/>
      <c r="K1088" s="166"/>
      <c r="L1088" s="166"/>
      <c r="M1088" s="166"/>
      <c r="N1088" s="166"/>
      <c r="O1088" s="166"/>
      <c r="P1088" s="166"/>
      <c r="Q1088" s="166"/>
      <c r="R1088" s="166"/>
      <c r="S1088" s="166"/>
      <c r="T1088" s="166"/>
      <c r="U1088" s="166"/>
      <c r="V1088" s="422"/>
      <c r="W1088" s="748"/>
      <c r="X1088" s="748"/>
      <c r="Y1088" s="763"/>
      <c r="Z1088" s="166"/>
      <c r="AA1088" s="166"/>
      <c r="AB1088" s="584"/>
    </row>
    <row r="1089" spans="1:28" ht="15.75" customHeight="1">
      <c r="A1089" s="759"/>
      <c r="B1089" s="751"/>
      <c r="C1089" s="752"/>
      <c r="D1089" s="751"/>
      <c r="E1089" s="753"/>
      <c r="F1089" s="750"/>
      <c r="G1089" s="166">
        <v>2016</v>
      </c>
      <c r="H1089" s="166"/>
      <c r="I1089" s="166"/>
      <c r="J1089" s="166"/>
      <c r="K1089" s="166"/>
      <c r="L1089" s="166"/>
      <c r="M1089" s="166"/>
      <c r="N1089" s="166"/>
      <c r="O1089" s="166"/>
      <c r="P1089" s="436">
        <v>0</v>
      </c>
      <c r="Q1089" s="436"/>
      <c r="R1089" s="436"/>
      <c r="S1089" s="436"/>
      <c r="T1089" s="436"/>
      <c r="U1089" s="436"/>
      <c r="V1089" s="632">
        <v>0</v>
      </c>
      <c r="W1089" s="748"/>
      <c r="X1089" s="748"/>
      <c r="Y1089" s="763"/>
      <c r="Z1089" s="166"/>
      <c r="AA1089" s="166"/>
      <c r="AB1089" s="588">
        <f>V1089/Y1085*100</f>
        <v>0</v>
      </c>
    </row>
    <row r="1090" spans="1:28" ht="15.75" customHeight="1">
      <c r="A1090" s="759"/>
      <c r="B1090" s="751"/>
      <c r="C1090" s="752"/>
      <c r="D1090" s="751"/>
      <c r="E1090" s="753"/>
      <c r="F1090" s="750"/>
      <c r="G1090" s="166">
        <v>2023</v>
      </c>
      <c r="H1090" s="166"/>
      <c r="I1090" s="166"/>
      <c r="J1090" s="166"/>
      <c r="K1090" s="166"/>
      <c r="L1090" s="166"/>
      <c r="M1090" s="166"/>
      <c r="N1090" s="166"/>
      <c r="O1090" s="166"/>
      <c r="P1090" s="166"/>
      <c r="Q1090" s="166"/>
      <c r="R1090" s="166"/>
      <c r="S1090" s="166"/>
      <c r="T1090" s="166"/>
      <c r="U1090" s="166"/>
      <c r="V1090" s="422"/>
      <c r="W1090" s="748"/>
      <c r="X1090" s="748"/>
      <c r="Y1090" s="763"/>
      <c r="Z1090" s="166"/>
      <c r="AA1090" s="166"/>
      <c r="AB1090" s="584"/>
    </row>
    <row r="1091" spans="1:28" ht="15.75" customHeight="1">
      <c r="A1091" s="759"/>
      <c r="B1091" s="751">
        <v>7</v>
      </c>
      <c r="C1091" s="752" t="s">
        <v>601</v>
      </c>
      <c r="D1091" s="751" t="s">
        <v>434</v>
      </c>
      <c r="E1091" s="753" t="s">
        <v>385</v>
      </c>
      <c r="F1091" s="750" t="s">
        <v>389</v>
      </c>
      <c r="G1091" s="166">
        <v>2015</v>
      </c>
      <c r="H1091" s="166"/>
      <c r="I1091" s="166"/>
      <c r="J1091" s="166"/>
      <c r="K1091" s="166"/>
      <c r="L1091" s="166"/>
      <c r="M1091" s="166"/>
      <c r="N1091" s="166"/>
      <c r="O1091" s="166"/>
      <c r="P1091" s="166"/>
      <c r="Q1091" s="166"/>
      <c r="R1091" s="166"/>
      <c r="S1091" s="166"/>
      <c r="T1091" s="166"/>
      <c r="U1091" s="166"/>
      <c r="V1091" s="422"/>
      <c r="W1091" s="748" t="s">
        <v>384</v>
      </c>
      <c r="X1091" s="748" t="s">
        <v>384</v>
      </c>
      <c r="Y1091" s="763">
        <v>54</v>
      </c>
      <c r="Z1091" s="166"/>
      <c r="AA1091" s="166"/>
      <c r="AB1091" s="584"/>
    </row>
    <row r="1092" spans="1:28" ht="15.75" customHeight="1">
      <c r="A1092" s="759"/>
      <c r="B1092" s="751"/>
      <c r="C1092" s="752"/>
      <c r="D1092" s="751"/>
      <c r="E1092" s="753"/>
      <c r="F1092" s="750"/>
      <c r="G1092" s="166">
        <v>2016</v>
      </c>
      <c r="H1092" s="166"/>
      <c r="I1092" s="166"/>
      <c r="J1092" s="166"/>
      <c r="K1092" s="166"/>
      <c r="L1092" s="166"/>
      <c r="M1092" s="166"/>
      <c r="N1092" s="166"/>
      <c r="O1092" s="166"/>
      <c r="P1092" s="166"/>
      <c r="Q1092" s="166"/>
      <c r="R1092" s="166"/>
      <c r="S1092" s="166"/>
      <c r="T1092" s="166"/>
      <c r="U1092" s="166"/>
      <c r="V1092" s="422"/>
      <c r="W1092" s="748"/>
      <c r="X1092" s="748"/>
      <c r="Y1092" s="763"/>
      <c r="Z1092" s="166"/>
      <c r="AA1092" s="166"/>
      <c r="AB1092" s="584"/>
    </row>
    <row r="1093" spans="1:28" ht="15.75" customHeight="1">
      <c r="A1093" s="759"/>
      <c r="B1093" s="751"/>
      <c r="C1093" s="752"/>
      <c r="D1093" s="751"/>
      <c r="E1093" s="753"/>
      <c r="F1093" s="750"/>
      <c r="G1093" s="432">
        <v>2023</v>
      </c>
      <c r="H1093" s="166"/>
      <c r="I1093" s="166"/>
      <c r="J1093" s="166"/>
      <c r="K1093" s="166"/>
      <c r="L1093" s="166"/>
      <c r="M1093" s="166"/>
      <c r="N1093" s="166"/>
      <c r="O1093" s="166"/>
      <c r="P1093" s="166"/>
      <c r="Q1093" s="166"/>
      <c r="R1093" s="166"/>
      <c r="S1093" s="166"/>
      <c r="T1093" s="166"/>
      <c r="U1093" s="166"/>
      <c r="V1093" s="422"/>
      <c r="W1093" s="748"/>
      <c r="X1093" s="748"/>
      <c r="Y1093" s="763"/>
      <c r="Z1093" s="166"/>
      <c r="AA1093" s="166"/>
      <c r="AB1093" s="584"/>
    </row>
    <row r="1094" spans="1:28" ht="15.75" customHeight="1">
      <c r="A1094" s="759"/>
      <c r="B1094" s="751"/>
      <c r="C1094" s="752"/>
      <c r="D1094" s="751"/>
      <c r="E1094" s="753"/>
      <c r="F1094" s="750" t="s">
        <v>388</v>
      </c>
      <c r="G1094" s="166">
        <v>2015</v>
      </c>
      <c r="H1094" s="166"/>
      <c r="I1094" s="166"/>
      <c r="J1094" s="166"/>
      <c r="K1094" s="166"/>
      <c r="L1094" s="166"/>
      <c r="M1094" s="166"/>
      <c r="N1094" s="166"/>
      <c r="O1094" s="166"/>
      <c r="P1094" s="166"/>
      <c r="Q1094" s="166"/>
      <c r="R1094" s="166"/>
      <c r="S1094" s="166"/>
      <c r="T1094" s="166"/>
      <c r="U1094" s="166"/>
      <c r="V1094" s="422"/>
      <c r="W1094" s="748"/>
      <c r="X1094" s="748"/>
      <c r="Y1094" s="763"/>
      <c r="Z1094" s="166"/>
      <c r="AA1094" s="166"/>
      <c r="AB1094" s="584"/>
    </row>
    <row r="1095" spans="1:28" ht="15.75" customHeight="1">
      <c r="A1095" s="759"/>
      <c r="B1095" s="751"/>
      <c r="C1095" s="752"/>
      <c r="D1095" s="751"/>
      <c r="E1095" s="753"/>
      <c r="F1095" s="750"/>
      <c r="G1095" s="166">
        <v>2016</v>
      </c>
      <c r="H1095" s="166"/>
      <c r="I1095" s="166"/>
      <c r="J1095" s="166"/>
      <c r="K1095" s="166"/>
      <c r="L1095" s="166"/>
      <c r="M1095" s="166"/>
      <c r="N1095" s="166"/>
      <c r="O1095" s="166"/>
      <c r="P1095" s="166"/>
      <c r="Q1095" s="166"/>
      <c r="R1095" s="166"/>
      <c r="S1095" s="166"/>
      <c r="T1095" s="166"/>
      <c r="U1095" s="166"/>
      <c r="V1095" s="422"/>
      <c r="W1095" s="748"/>
      <c r="X1095" s="748"/>
      <c r="Y1095" s="763"/>
      <c r="Z1095" s="166"/>
      <c r="AA1095" s="166"/>
      <c r="AB1095" s="584"/>
    </row>
    <row r="1096" spans="1:28" ht="15.75" customHeight="1">
      <c r="A1096" s="759"/>
      <c r="B1096" s="751"/>
      <c r="C1096" s="752"/>
      <c r="D1096" s="751"/>
      <c r="E1096" s="753"/>
      <c r="F1096" s="750"/>
      <c r="G1096" s="166">
        <v>2023</v>
      </c>
      <c r="H1096" s="166"/>
      <c r="I1096" s="166"/>
      <c r="J1096" s="166"/>
      <c r="K1096" s="166"/>
      <c r="L1096" s="166"/>
      <c r="M1096" s="166"/>
      <c r="N1096" s="166"/>
      <c r="O1096" s="166"/>
      <c r="P1096" s="166"/>
      <c r="Q1096" s="166"/>
      <c r="R1096" s="166"/>
      <c r="S1096" s="166"/>
      <c r="T1096" s="166"/>
      <c r="U1096" s="166"/>
      <c r="V1096" s="422"/>
      <c r="W1096" s="748"/>
      <c r="X1096" s="748"/>
      <c r="Y1096" s="763"/>
      <c r="Z1096" s="166"/>
      <c r="AA1096" s="166"/>
      <c r="AB1096" s="584"/>
    </row>
    <row r="1097" spans="1:28" ht="15.75" customHeight="1">
      <c r="A1097" s="759"/>
      <c r="B1097" s="751">
        <v>8</v>
      </c>
      <c r="C1097" s="752" t="s">
        <v>602</v>
      </c>
      <c r="D1097" s="751" t="s">
        <v>434</v>
      </c>
      <c r="E1097" s="753" t="s">
        <v>385</v>
      </c>
      <c r="F1097" s="750" t="s">
        <v>389</v>
      </c>
      <c r="G1097" s="166">
        <v>2015</v>
      </c>
      <c r="H1097" s="166"/>
      <c r="I1097" s="166"/>
      <c r="J1097" s="166"/>
      <c r="K1097" s="166"/>
      <c r="L1097" s="166"/>
      <c r="M1097" s="166"/>
      <c r="N1097" s="166"/>
      <c r="O1097" s="166"/>
      <c r="P1097" s="166"/>
      <c r="Q1097" s="166"/>
      <c r="R1097" s="166"/>
      <c r="S1097" s="166"/>
      <c r="T1097" s="166"/>
      <c r="U1097" s="166"/>
      <c r="V1097" s="422"/>
      <c r="W1097" s="761" t="s">
        <v>384</v>
      </c>
      <c r="X1097" s="761" t="s">
        <v>384</v>
      </c>
      <c r="Y1097" s="763">
        <v>8</v>
      </c>
      <c r="Z1097" s="166"/>
      <c r="AA1097" s="166"/>
      <c r="AB1097" s="584"/>
    </row>
    <row r="1098" spans="1:28" ht="15.75" customHeight="1">
      <c r="A1098" s="759"/>
      <c r="B1098" s="751"/>
      <c r="C1098" s="752"/>
      <c r="D1098" s="751"/>
      <c r="E1098" s="753"/>
      <c r="F1098" s="750"/>
      <c r="G1098" s="166">
        <v>2016</v>
      </c>
      <c r="H1098" s="166"/>
      <c r="I1098" s="166"/>
      <c r="J1098" s="166"/>
      <c r="K1098" s="166"/>
      <c r="L1098" s="166"/>
      <c r="M1098" s="166"/>
      <c r="N1098" s="166"/>
      <c r="O1098" s="166"/>
      <c r="P1098" s="166"/>
      <c r="Q1098" s="166"/>
      <c r="R1098" s="166"/>
      <c r="S1098" s="166"/>
      <c r="T1098" s="166"/>
      <c r="U1098" s="166"/>
      <c r="V1098" s="422"/>
      <c r="W1098" s="761"/>
      <c r="X1098" s="761"/>
      <c r="Y1098" s="763"/>
      <c r="Z1098" s="166"/>
      <c r="AA1098" s="166"/>
      <c r="AB1098" s="584"/>
    </row>
    <row r="1099" spans="1:28" ht="15.75" customHeight="1">
      <c r="A1099" s="759"/>
      <c r="B1099" s="751"/>
      <c r="C1099" s="752"/>
      <c r="D1099" s="751"/>
      <c r="E1099" s="753"/>
      <c r="F1099" s="750"/>
      <c r="G1099" s="166">
        <v>2023</v>
      </c>
      <c r="H1099" s="166"/>
      <c r="I1099" s="166"/>
      <c r="J1099" s="166"/>
      <c r="K1099" s="166"/>
      <c r="L1099" s="166"/>
      <c r="M1099" s="166"/>
      <c r="N1099" s="166"/>
      <c r="O1099" s="166"/>
      <c r="P1099" s="166"/>
      <c r="Q1099" s="166"/>
      <c r="R1099" s="166"/>
      <c r="S1099" s="166"/>
      <c r="T1099" s="166"/>
      <c r="U1099" s="166"/>
      <c r="V1099" s="422"/>
      <c r="W1099" s="761"/>
      <c r="X1099" s="761"/>
      <c r="Y1099" s="763"/>
      <c r="Z1099" s="166"/>
      <c r="AA1099" s="166"/>
      <c r="AB1099" s="584"/>
    </row>
    <row r="1100" spans="1:28" ht="15.75" customHeight="1">
      <c r="A1100" s="759"/>
      <c r="B1100" s="751"/>
      <c r="C1100" s="752"/>
      <c r="D1100" s="751"/>
      <c r="E1100" s="753"/>
      <c r="F1100" s="750" t="s">
        <v>388</v>
      </c>
      <c r="G1100" s="166">
        <v>2015</v>
      </c>
      <c r="H1100" s="166"/>
      <c r="I1100" s="166"/>
      <c r="J1100" s="166"/>
      <c r="K1100" s="166"/>
      <c r="L1100" s="166"/>
      <c r="M1100" s="166"/>
      <c r="N1100" s="166"/>
      <c r="O1100" s="166"/>
      <c r="P1100" s="166"/>
      <c r="Q1100" s="166"/>
      <c r="R1100" s="166"/>
      <c r="S1100" s="166"/>
      <c r="T1100" s="166"/>
      <c r="U1100" s="166"/>
      <c r="V1100" s="422"/>
      <c r="W1100" s="761"/>
      <c r="X1100" s="761"/>
      <c r="Y1100" s="763"/>
      <c r="Z1100" s="166"/>
      <c r="AA1100" s="166"/>
      <c r="AB1100" s="584"/>
    </row>
    <row r="1101" spans="1:28" ht="15.75" customHeight="1">
      <c r="A1101" s="759"/>
      <c r="B1101" s="751"/>
      <c r="C1101" s="752"/>
      <c r="D1101" s="751"/>
      <c r="E1101" s="753"/>
      <c r="F1101" s="750"/>
      <c r="G1101" s="166">
        <v>2016</v>
      </c>
      <c r="H1101" s="166"/>
      <c r="I1101" s="166"/>
      <c r="J1101" s="166"/>
      <c r="K1101" s="166"/>
      <c r="L1101" s="166"/>
      <c r="M1101" s="166"/>
      <c r="N1101" s="166"/>
      <c r="O1101" s="166"/>
      <c r="P1101" s="166"/>
      <c r="Q1101" s="166"/>
      <c r="R1101" s="166"/>
      <c r="S1101" s="166"/>
      <c r="T1101" s="166"/>
      <c r="U1101" s="166"/>
      <c r="V1101" s="422"/>
      <c r="W1101" s="761"/>
      <c r="X1101" s="761"/>
      <c r="Y1101" s="763"/>
      <c r="Z1101" s="166"/>
      <c r="AA1101" s="166"/>
      <c r="AB1101" s="584"/>
    </row>
    <row r="1102" spans="1:28" ht="15.75" customHeight="1">
      <c r="A1102" s="759"/>
      <c r="B1102" s="751"/>
      <c r="C1102" s="752"/>
      <c r="D1102" s="751"/>
      <c r="E1102" s="753"/>
      <c r="F1102" s="750"/>
      <c r="G1102" s="166">
        <v>2023</v>
      </c>
      <c r="H1102" s="166"/>
      <c r="I1102" s="166"/>
      <c r="J1102" s="166"/>
      <c r="K1102" s="166"/>
      <c r="L1102" s="166"/>
      <c r="M1102" s="166"/>
      <c r="N1102" s="166"/>
      <c r="O1102" s="166"/>
      <c r="P1102" s="166"/>
      <c r="Q1102" s="166"/>
      <c r="R1102" s="166"/>
      <c r="S1102" s="166"/>
      <c r="T1102" s="166"/>
      <c r="U1102" s="166"/>
      <c r="V1102" s="422"/>
      <c r="W1102" s="761"/>
      <c r="X1102" s="761"/>
      <c r="Y1102" s="763"/>
      <c r="Z1102" s="166"/>
      <c r="AA1102" s="166"/>
      <c r="AB1102" s="584"/>
    </row>
    <row r="1103" spans="1:28" ht="15.75" customHeight="1">
      <c r="A1103" s="759"/>
      <c r="B1103" s="751">
        <v>9</v>
      </c>
      <c r="C1103" s="752" t="s">
        <v>603</v>
      </c>
      <c r="D1103" s="751" t="s">
        <v>434</v>
      </c>
      <c r="E1103" s="753" t="s">
        <v>385</v>
      </c>
      <c r="F1103" s="750" t="s">
        <v>389</v>
      </c>
      <c r="G1103" s="166">
        <v>2015</v>
      </c>
      <c r="H1103" s="166"/>
      <c r="I1103" s="166"/>
      <c r="J1103" s="166"/>
      <c r="K1103" s="166"/>
      <c r="L1103" s="166"/>
      <c r="M1103" s="166"/>
      <c r="N1103" s="166"/>
      <c r="O1103" s="166"/>
      <c r="P1103" s="166"/>
      <c r="Q1103" s="166"/>
      <c r="R1103" s="166"/>
      <c r="S1103" s="166"/>
      <c r="T1103" s="166"/>
      <c r="U1103" s="166"/>
      <c r="V1103" s="422"/>
      <c r="W1103" s="748" t="s">
        <v>384</v>
      </c>
      <c r="X1103" s="748" t="s">
        <v>384</v>
      </c>
      <c r="Y1103" s="763">
        <v>1</v>
      </c>
      <c r="Z1103" s="166"/>
      <c r="AA1103" s="166"/>
      <c r="AB1103" s="584"/>
    </row>
    <row r="1104" spans="1:28" ht="15.75" customHeight="1">
      <c r="A1104" s="759"/>
      <c r="B1104" s="751"/>
      <c r="C1104" s="752"/>
      <c r="D1104" s="751"/>
      <c r="E1104" s="753"/>
      <c r="F1104" s="750"/>
      <c r="G1104" s="166">
        <v>2016</v>
      </c>
      <c r="H1104" s="166"/>
      <c r="I1104" s="166"/>
      <c r="J1104" s="166"/>
      <c r="K1104" s="166"/>
      <c r="L1104" s="166"/>
      <c r="M1104" s="166"/>
      <c r="N1104" s="166"/>
      <c r="O1104" s="166"/>
      <c r="P1104" s="166"/>
      <c r="Q1104" s="166"/>
      <c r="R1104" s="166"/>
      <c r="S1104" s="166"/>
      <c r="T1104" s="166"/>
      <c r="U1104" s="166"/>
      <c r="V1104" s="422"/>
      <c r="W1104" s="748"/>
      <c r="X1104" s="748"/>
      <c r="Y1104" s="763"/>
      <c r="Z1104" s="166"/>
      <c r="AA1104" s="166"/>
      <c r="AB1104" s="584"/>
    </row>
    <row r="1105" spans="1:28" ht="15.75" customHeight="1">
      <c r="A1105" s="759"/>
      <c r="B1105" s="751"/>
      <c r="C1105" s="752"/>
      <c r="D1105" s="751"/>
      <c r="E1105" s="753"/>
      <c r="F1105" s="750"/>
      <c r="G1105" s="166">
        <v>2023</v>
      </c>
      <c r="H1105" s="166"/>
      <c r="I1105" s="166"/>
      <c r="J1105" s="166"/>
      <c r="K1105" s="166"/>
      <c r="L1105" s="166"/>
      <c r="M1105" s="166"/>
      <c r="N1105" s="166"/>
      <c r="O1105" s="166"/>
      <c r="P1105" s="166"/>
      <c r="Q1105" s="166"/>
      <c r="R1105" s="166"/>
      <c r="S1105" s="166"/>
      <c r="T1105" s="166"/>
      <c r="U1105" s="166"/>
      <c r="V1105" s="422"/>
      <c r="W1105" s="748"/>
      <c r="X1105" s="748"/>
      <c r="Y1105" s="763"/>
      <c r="Z1105" s="166"/>
      <c r="AA1105" s="166"/>
      <c r="AB1105" s="584"/>
    </row>
    <row r="1106" spans="1:28" ht="15.75" customHeight="1">
      <c r="A1106" s="759"/>
      <c r="B1106" s="751"/>
      <c r="C1106" s="752"/>
      <c r="D1106" s="751"/>
      <c r="E1106" s="753"/>
      <c r="F1106" s="750" t="s">
        <v>388</v>
      </c>
      <c r="G1106" s="166">
        <v>2015</v>
      </c>
      <c r="H1106" s="166"/>
      <c r="I1106" s="166"/>
      <c r="J1106" s="166"/>
      <c r="K1106" s="166"/>
      <c r="L1106" s="166"/>
      <c r="M1106" s="166"/>
      <c r="N1106" s="166"/>
      <c r="O1106" s="166"/>
      <c r="P1106" s="166"/>
      <c r="Q1106" s="166"/>
      <c r="R1106" s="166"/>
      <c r="S1106" s="166"/>
      <c r="T1106" s="166"/>
      <c r="U1106" s="166"/>
      <c r="V1106" s="422"/>
      <c r="W1106" s="748"/>
      <c r="X1106" s="748"/>
      <c r="Y1106" s="763"/>
      <c r="Z1106" s="166"/>
      <c r="AA1106" s="166"/>
      <c r="AB1106" s="584"/>
    </row>
    <row r="1107" spans="1:28" ht="15.75" customHeight="1">
      <c r="A1107" s="759"/>
      <c r="B1107" s="751"/>
      <c r="C1107" s="752"/>
      <c r="D1107" s="751"/>
      <c r="E1107" s="753"/>
      <c r="F1107" s="750"/>
      <c r="G1107" s="166">
        <v>2016</v>
      </c>
      <c r="H1107" s="166"/>
      <c r="I1107" s="166"/>
      <c r="J1107" s="166"/>
      <c r="K1107" s="166"/>
      <c r="L1107" s="166"/>
      <c r="M1107" s="166"/>
      <c r="N1107" s="166"/>
      <c r="O1107" s="166"/>
      <c r="P1107" s="166"/>
      <c r="Q1107" s="166"/>
      <c r="R1107" s="166"/>
      <c r="S1107" s="166"/>
      <c r="T1107" s="166"/>
      <c r="U1107" s="166"/>
      <c r="V1107" s="422"/>
      <c r="W1107" s="748"/>
      <c r="X1107" s="748"/>
      <c r="Y1107" s="763"/>
      <c r="Z1107" s="166"/>
      <c r="AA1107" s="166"/>
      <c r="AB1107" s="584"/>
    </row>
    <row r="1108" spans="1:28" ht="15.75" customHeight="1">
      <c r="A1108" s="759"/>
      <c r="B1108" s="751"/>
      <c r="C1108" s="752"/>
      <c r="D1108" s="751"/>
      <c r="E1108" s="753"/>
      <c r="F1108" s="750"/>
      <c r="G1108" s="166">
        <v>2023</v>
      </c>
      <c r="H1108" s="166"/>
      <c r="I1108" s="166"/>
      <c r="J1108" s="166"/>
      <c r="K1108" s="166"/>
      <c r="L1108" s="166"/>
      <c r="M1108" s="166"/>
      <c r="N1108" s="166"/>
      <c r="O1108" s="166"/>
      <c r="P1108" s="166"/>
      <c r="Q1108" s="166"/>
      <c r="R1108" s="166"/>
      <c r="S1108" s="166"/>
      <c r="T1108" s="166"/>
      <c r="U1108" s="166"/>
      <c r="V1108" s="422"/>
      <c r="W1108" s="748"/>
      <c r="X1108" s="748"/>
      <c r="Y1108" s="763"/>
      <c r="Z1108" s="166"/>
      <c r="AA1108" s="166"/>
      <c r="AB1108" s="584"/>
    </row>
    <row r="1109" spans="1:28" ht="15.75" customHeight="1">
      <c r="A1109" s="759"/>
      <c r="B1109" s="751">
        <v>10</v>
      </c>
      <c r="C1109" s="752" t="s">
        <v>604</v>
      </c>
      <c r="D1109" s="751" t="s">
        <v>434</v>
      </c>
      <c r="E1109" s="753" t="s">
        <v>385</v>
      </c>
      <c r="F1109" s="750" t="s">
        <v>389</v>
      </c>
      <c r="G1109" s="166">
        <v>2015</v>
      </c>
      <c r="H1109" s="166"/>
      <c r="I1109" s="166"/>
      <c r="J1109" s="166"/>
      <c r="K1109" s="166"/>
      <c r="L1109" s="166"/>
      <c r="M1109" s="166"/>
      <c r="N1109" s="166"/>
      <c r="O1109" s="166"/>
      <c r="P1109" s="166"/>
      <c r="Q1109" s="166"/>
      <c r="R1109" s="166"/>
      <c r="S1109" s="166"/>
      <c r="T1109" s="166"/>
      <c r="U1109" s="166"/>
      <c r="V1109" s="422"/>
      <c r="W1109" s="748" t="s">
        <v>384</v>
      </c>
      <c r="X1109" s="748" t="s">
        <v>384</v>
      </c>
      <c r="Y1109" s="763">
        <v>1</v>
      </c>
      <c r="Z1109" s="166"/>
      <c r="AA1109" s="166"/>
      <c r="AB1109" s="584"/>
    </row>
    <row r="1110" spans="1:28" ht="15.75" customHeight="1">
      <c r="A1110" s="759"/>
      <c r="B1110" s="751"/>
      <c r="C1110" s="752"/>
      <c r="D1110" s="751"/>
      <c r="E1110" s="753"/>
      <c r="F1110" s="750"/>
      <c r="G1110" s="166">
        <v>2016</v>
      </c>
      <c r="H1110" s="166"/>
      <c r="I1110" s="166"/>
      <c r="J1110" s="166"/>
      <c r="K1110" s="166"/>
      <c r="L1110" s="166"/>
      <c r="M1110" s="166"/>
      <c r="N1110" s="166"/>
      <c r="O1110" s="166"/>
      <c r="P1110" s="166"/>
      <c r="Q1110" s="166"/>
      <c r="R1110" s="166"/>
      <c r="S1110" s="166"/>
      <c r="T1110" s="166"/>
      <c r="U1110" s="166"/>
      <c r="V1110" s="422"/>
      <c r="W1110" s="748"/>
      <c r="X1110" s="748"/>
      <c r="Y1110" s="763"/>
      <c r="Z1110" s="166"/>
      <c r="AA1110" s="166"/>
      <c r="AB1110" s="584"/>
    </row>
    <row r="1111" spans="1:28" ht="15.75" customHeight="1">
      <c r="A1111" s="759"/>
      <c r="B1111" s="751"/>
      <c r="C1111" s="752"/>
      <c r="D1111" s="751"/>
      <c r="E1111" s="753"/>
      <c r="F1111" s="750"/>
      <c r="G1111" s="432">
        <v>2023</v>
      </c>
      <c r="H1111" s="166"/>
      <c r="I1111" s="166"/>
      <c r="J1111" s="166"/>
      <c r="K1111" s="166"/>
      <c r="L1111" s="166"/>
      <c r="M1111" s="166"/>
      <c r="N1111" s="166"/>
      <c r="O1111" s="166"/>
      <c r="P1111" s="166"/>
      <c r="Q1111" s="166"/>
      <c r="R1111" s="166"/>
      <c r="S1111" s="166"/>
      <c r="T1111" s="166"/>
      <c r="U1111" s="166"/>
      <c r="V1111" s="422"/>
      <c r="W1111" s="748"/>
      <c r="X1111" s="748"/>
      <c r="Y1111" s="763"/>
      <c r="Z1111" s="166"/>
      <c r="AA1111" s="166"/>
      <c r="AB1111" s="584"/>
    </row>
    <row r="1112" spans="1:28" ht="15.75" customHeight="1">
      <c r="A1112" s="759"/>
      <c r="B1112" s="751"/>
      <c r="C1112" s="752"/>
      <c r="D1112" s="751"/>
      <c r="E1112" s="753"/>
      <c r="F1112" s="750" t="s">
        <v>388</v>
      </c>
      <c r="G1112" s="166">
        <v>2015</v>
      </c>
      <c r="H1112" s="166"/>
      <c r="I1112" s="166"/>
      <c r="J1112" s="166"/>
      <c r="K1112" s="166"/>
      <c r="L1112" s="166"/>
      <c r="M1112" s="166"/>
      <c r="N1112" s="166"/>
      <c r="O1112" s="166"/>
      <c r="P1112" s="166"/>
      <c r="Q1112" s="166"/>
      <c r="R1112" s="166"/>
      <c r="S1112" s="166"/>
      <c r="T1112" s="166"/>
      <c r="U1112" s="166"/>
      <c r="V1112" s="422"/>
      <c r="W1112" s="748"/>
      <c r="X1112" s="748"/>
      <c r="Y1112" s="763"/>
      <c r="Z1112" s="166"/>
      <c r="AA1112" s="166"/>
      <c r="AB1112" s="584"/>
    </row>
    <row r="1113" spans="1:28" ht="15.75" customHeight="1">
      <c r="A1113" s="759"/>
      <c r="B1113" s="751"/>
      <c r="C1113" s="752"/>
      <c r="D1113" s="751"/>
      <c r="E1113" s="753"/>
      <c r="F1113" s="750"/>
      <c r="G1113" s="166">
        <v>2016</v>
      </c>
      <c r="H1113" s="166"/>
      <c r="I1113" s="166"/>
      <c r="J1113" s="166"/>
      <c r="K1113" s="166"/>
      <c r="L1113" s="166"/>
      <c r="M1113" s="166"/>
      <c r="N1113" s="166"/>
      <c r="O1113" s="166"/>
      <c r="P1113" s="166"/>
      <c r="Q1113" s="166"/>
      <c r="R1113" s="166"/>
      <c r="S1113" s="166"/>
      <c r="T1113" s="166"/>
      <c r="U1113" s="166"/>
      <c r="V1113" s="422"/>
      <c r="W1113" s="748"/>
      <c r="X1113" s="748"/>
      <c r="Y1113" s="763"/>
      <c r="Z1113" s="166"/>
      <c r="AA1113" s="166"/>
      <c r="AB1113" s="584"/>
    </row>
    <row r="1114" spans="1:28" ht="15.75" customHeight="1">
      <c r="A1114" s="759"/>
      <c r="B1114" s="751"/>
      <c r="C1114" s="752"/>
      <c r="D1114" s="751"/>
      <c r="E1114" s="753"/>
      <c r="F1114" s="750"/>
      <c r="G1114" s="166">
        <v>2023</v>
      </c>
      <c r="H1114" s="166"/>
      <c r="I1114" s="166"/>
      <c r="J1114" s="166"/>
      <c r="K1114" s="166"/>
      <c r="L1114" s="166"/>
      <c r="M1114" s="166"/>
      <c r="N1114" s="166"/>
      <c r="O1114" s="166"/>
      <c r="P1114" s="166"/>
      <c r="Q1114" s="166"/>
      <c r="R1114" s="166"/>
      <c r="S1114" s="166"/>
      <c r="T1114" s="166"/>
      <c r="U1114" s="166"/>
      <c r="V1114" s="422"/>
      <c r="W1114" s="748"/>
      <c r="X1114" s="748"/>
      <c r="Y1114" s="763"/>
      <c r="Z1114" s="166"/>
      <c r="AA1114" s="166"/>
      <c r="AB1114" s="584"/>
    </row>
    <row r="1115" spans="1:28" ht="12" customHeight="1">
      <c r="A1115" s="759"/>
      <c r="B1115" s="764" t="s">
        <v>140</v>
      </c>
      <c r="C1115" s="764"/>
      <c r="D1115" s="764"/>
      <c r="E1115" s="764"/>
      <c r="F1115" s="764"/>
      <c r="G1115" s="764"/>
      <c r="H1115" s="764"/>
      <c r="I1115" s="764"/>
      <c r="J1115" s="764"/>
      <c r="K1115" s="764"/>
      <c r="L1115" s="764"/>
      <c r="M1115" s="764"/>
      <c r="N1115" s="764"/>
      <c r="O1115" s="764"/>
      <c r="P1115" s="764"/>
      <c r="Q1115" s="764"/>
      <c r="R1115" s="764"/>
      <c r="S1115" s="764"/>
      <c r="T1115" s="764"/>
      <c r="U1115" s="764"/>
      <c r="V1115" s="764"/>
      <c r="W1115" s="764"/>
      <c r="X1115" s="764"/>
      <c r="Y1115" s="764"/>
      <c r="Z1115" s="764"/>
      <c r="AA1115" s="764"/>
      <c r="AB1115" s="764"/>
    </row>
    <row r="1116" spans="1:28" ht="30.75" customHeight="1">
      <c r="A1116" s="758" t="s">
        <v>605</v>
      </c>
      <c r="B1116" s="758"/>
      <c r="C1116" s="758"/>
      <c r="D1116" s="758"/>
      <c r="E1116" s="758"/>
      <c r="F1116" s="758"/>
      <c r="G1116" s="758"/>
      <c r="H1116" s="758"/>
      <c r="I1116" s="758"/>
      <c r="J1116" s="758"/>
      <c r="K1116" s="758"/>
      <c r="L1116" s="758"/>
      <c r="M1116" s="758"/>
      <c r="N1116" s="758"/>
      <c r="O1116" s="758"/>
      <c r="P1116" s="758"/>
      <c r="Q1116" s="758"/>
      <c r="R1116" s="758"/>
      <c r="S1116" s="758"/>
      <c r="T1116" s="758"/>
      <c r="U1116" s="758"/>
      <c r="V1116" s="758"/>
      <c r="W1116" s="758"/>
      <c r="X1116" s="758"/>
      <c r="Y1116" s="758"/>
      <c r="Z1116" s="758"/>
      <c r="AA1116" s="758"/>
      <c r="AB1116" s="758"/>
    </row>
    <row r="1117" spans="1:28" ht="15.75" customHeight="1">
      <c r="A1117" s="759" t="s">
        <v>690</v>
      </c>
      <c r="B1117" s="751">
        <v>1</v>
      </c>
      <c r="C1117" s="752" t="s">
        <v>436</v>
      </c>
      <c r="D1117" s="751" t="s">
        <v>390</v>
      </c>
      <c r="E1117" s="753" t="s">
        <v>385</v>
      </c>
      <c r="F1117" s="750" t="s">
        <v>389</v>
      </c>
      <c r="G1117" s="166">
        <v>2015</v>
      </c>
      <c r="H1117" s="166"/>
      <c r="I1117" s="166"/>
      <c r="J1117" s="166"/>
      <c r="K1117" s="166"/>
      <c r="L1117" s="166"/>
      <c r="M1117" s="166"/>
      <c r="N1117" s="166"/>
      <c r="O1117" s="166"/>
      <c r="P1117" s="166"/>
      <c r="Q1117" s="166"/>
      <c r="R1117" s="166"/>
      <c r="S1117" s="166"/>
      <c r="T1117" s="166"/>
      <c r="U1117" s="166"/>
      <c r="V1117" s="422"/>
      <c r="W1117" s="748" t="s">
        <v>384</v>
      </c>
      <c r="X1117" s="748" t="s">
        <v>384</v>
      </c>
      <c r="Y1117" s="763">
        <v>10</v>
      </c>
      <c r="Z1117" s="166"/>
      <c r="AA1117" s="166"/>
      <c r="AB1117" s="584"/>
    </row>
    <row r="1118" spans="1:28" ht="15.75" customHeight="1">
      <c r="A1118" s="759"/>
      <c r="B1118" s="751"/>
      <c r="C1118" s="752"/>
      <c r="D1118" s="751"/>
      <c r="E1118" s="753"/>
      <c r="F1118" s="750"/>
      <c r="G1118" s="166">
        <v>2016</v>
      </c>
      <c r="H1118" s="166"/>
      <c r="I1118" s="166"/>
      <c r="J1118" s="166"/>
      <c r="K1118" s="166"/>
      <c r="L1118" s="166"/>
      <c r="M1118" s="166"/>
      <c r="N1118" s="166"/>
      <c r="O1118" s="166"/>
      <c r="P1118" s="166"/>
      <c r="Q1118" s="166"/>
      <c r="R1118" s="166"/>
      <c r="S1118" s="166"/>
      <c r="T1118" s="166"/>
      <c r="U1118" s="166"/>
      <c r="V1118" s="422"/>
      <c r="W1118" s="748"/>
      <c r="X1118" s="748"/>
      <c r="Y1118" s="763"/>
      <c r="Z1118" s="166"/>
      <c r="AA1118" s="166"/>
      <c r="AB1118" s="584"/>
    </row>
    <row r="1119" spans="1:28" ht="15.75" customHeight="1">
      <c r="A1119" s="759"/>
      <c r="B1119" s="751"/>
      <c r="C1119" s="752"/>
      <c r="D1119" s="751"/>
      <c r="E1119" s="753"/>
      <c r="F1119" s="750"/>
      <c r="G1119" s="432">
        <v>2023</v>
      </c>
      <c r="H1119" s="166"/>
      <c r="I1119" s="166"/>
      <c r="J1119" s="166"/>
      <c r="K1119" s="166"/>
      <c r="L1119" s="166"/>
      <c r="M1119" s="166"/>
      <c r="N1119" s="166"/>
      <c r="O1119" s="166"/>
      <c r="P1119" s="166"/>
      <c r="Q1119" s="166"/>
      <c r="R1119" s="166"/>
      <c r="S1119" s="166"/>
      <c r="T1119" s="166"/>
      <c r="U1119" s="166"/>
      <c r="V1119" s="422"/>
      <c r="W1119" s="748"/>
      <c r="X1119" s="748"/>
      <c r="Y1119" s="763"/>
      <c r="Z1119" s="166"/>
      <c r="AA1119" s="166"/>
      <c r="AB1119" s="584"/>
    </row>
    <row r="1120" spans="1:28" ht="15.75" customHeight="1">
      <c r="A1120" s="759"/>
      <c r="B1120" s="751"/>
      <c r="C1120" s="752"/>
      <c r="D1120" s="751"/>
      <c r="E1120" s="753"/>
      <c r="F1120" s="750" t="s">
        <v>388</v>
      </c>
      <c r="G1120" s="166">
        <v>2015</v>
      </c>
      <c r="H1120" s="166"/>
      <c r="I1120" s="166"/>
      <c r="J1120" s="166"/>
      <c r="K1120" s="166"/>
      <c r="L1120" s="166"/>
      <c r="M1120" s="166"/>
      <c r="N1120" s="166"/>
      <c r="O1120" s="166"/>
      <c r="P1120" s="166"/>
      <c r="Q1120" s="166"/>
      <c r="R1120" s="166"/>
      <c r="S1120" s="166"/>
      <c r="T1120" s="166"/>
      <c r="U1120" s="166"/>
      <c r="V1120" s="422"/>
      <c r="W1120" s="748"/>
      <c r="X1120" s="748"/>
      <c r="Y1120" s="763"/>
      <c r="Z1120" s="166"/>
      <c r="AA1120" s="166"/>
      <c r="AB1120" s="584"/>
    </row>
    <row r="1121" spans="1:28" ht="15.75" customHeight="1">
      <c r="A1121" s="759"/>
      <c r="B1121" s="751"/>
      <c r="C1121" s="752"/>
      <c r="D1121" s="751"/>
      <c r="E1121" s="753"/>
      <c r="F1121" s="750"/>
      <c r="G1121" s="166">
        <v>2016</v>
      </c>
      <c r="H1121" s="166"/>
      <c r="I1121" s="166"/>
      <c r="J1121" s="166"/>
      <c r="K1121" s="166"/>
      <c r="L1121" s="166"/>
      <c r="M1121" s="166"/>
      <c r="N1121" s="166"/>
      <c r="O1121" s="166"/>
      <c r="P1121" s="166"/>
      <c r="Q1121" s="166"/>
      <c r="R1121" s="166"/>
      <c r="S1121" s="166"/>
      <c r="T1121" s="166"/>
      <c r="U1121" s="166"/>
      <c r="V1121" s="422"/>
      <c r="W1121" s="748"/>
      <c r="X1121" s="748"/>
      <c r="Y1121" s="763"/>
      <c r="Z1121" s="166"/>
      <c r="AA1121" s="166"/>
      <c r="AB1121" s="584"/>
    </row>
    <row r="1122" spans="1:28" ht="15.75" customHeight="1">
      <c r="A1122" s="759"/>
      <c r="B1122" s="751"/>
      <c r="C1122" s="752"/>
      <c r="D1122" s="751"/>
      <c r="E1122" s="753"/>
      <c r="F1122" s="750"/>
      <c r="G1122" s="166">
        <v>2023</v>
      </c>
      <c r="H1122" s="166"/>
      <c r="I1122" s="166"/>
      <c r="J1122" s="166"/>
      <c r="K1122" s="166"/>
      <c r="L1122" s="166"/>
      <c r="M1122" s="166"/>
      <c r="N1122" s="166"/>
      <c r="O1122" s="166"/>
      <c r="P1122" s="166"/>
      <c r="Q1122" s="166"/>
      <c r="R1122" s="166"/>
      <c r="S1122" s="166"/>
      <c r="T1122" s="166"/>
      <c r="U1122" s="166"/>
      <c r="V1122" s="422"/>
      <c r="W1122" s="748"/>
      <c r="X1122" s="748"/>
      <c r="Y1122" s="763"/>
      <c r="Z1122" s="166"/>
      <c r="AA1122" s="166"/>
      <c r="AB1122" s="584"/>
    </row>
    <row r="1123" spans="1:28" ht="15.75" customHeight="1">
      <c r="A1123" s="759"/>
      <c r="B1123" s="751">
        <v>2</v>
      </c>
      <c r="C1123" s="752" t="s">
        <v>435</v>
      </c>
      <c r="D1123" s="751" t="s">
        <v>434</v>
      </c>
      <c r="E1123" s="753" t="s">
        <v>385</v>
      </c>
      <c r="F1123" s="750" t="s">
        <v>389</v>
      </c>
      <c r="G1123" s="166">
        <v>2015</v>
      </c>
      <c r="H1123" s="166"/>
      <c r="I1123" s="166"/>
      <c r="J1123" s="166"/>
      <c r="K1123" s="166"/>
      <c r="L1123" s="166"/>
      <c r="M1123" s="166"/>
      <c r="N1123" s="166"/>
      <c r="O1123" s="166"/>
      <c r="P1123" s="166"/>
      <c r="Q1123" s="166"/>
      <c r="R1123" s="166"/>
      <c r="S1123" s="166"/>
      <c r="T1123" s="166"/>
      <c r="U1123" s="166"/>
      <c r="V1123" s="422"/>
      <c r="W1123" s="761" t="s">
        <v>384</v>
      </c>
      <c r="X1123" s="761" t="s">
        <v>384</v>
      </c>
      <c r="Y1123" s="763">
        <v>29</v>
      </c>
      <c r="Z1123" s="166"/>
      <c r="AA1123" s="166"/>
      <c r="AB1123" s="584"/>
    </row>
    <row r="1124" spans="1:28" ht="15.75" customHeight="1">
      <c r="A1124" s="759"/>
      <c r="B1124" s="751"/>
      <c r="C1124" s="752"/>
      <c r="D1124" s="751"/>
      <c r="E1124" s="753"/>
      <c r="F1124" s="750"/>
      <c r="G1124" s="166">
        <v>2016</v>
      </c>
      <c r="H1124" s="166"/>
      <c r="I1124" s="166"/>
      <c r="J1124" s="166"/>
      <c r="K1124" s="166"/>
      <c r="L1124" s="166"/>
      <c r="M1124" s="166"/>
      <c r="N1124" s="166"/>
      <c r="O1124" s="166"/>
      <c r="P1124" s="166"/>
      <c r="Q1124" s="166"/>
      <c r="R1124" s="166"/>
      <c r="S1124" s="166"/>
      <c r="T1124" s="166"/>
      <c r="U1124" s="166"/>
      <c r="V1124" s="422"/>
      <c r="W1124" s="761"/>
      <c r="X1124" s="761"/>
      <c r="Y1124" s="763"/>
      <c r="Z1124" s="166"/>
      <c r="AA1124" s="166"/>
      <c r="AB1124" s="584"/>
    </row>
    <row r="1125" spans="1:28" ht="15.75" customHeight="1">
      <c r="A1125" s="759"/>
      <c r="B1125" s="751"/>
      <c r="C1125" s="752"/>
      <c r="D1125" s="751"/>
      <c r="E1125" s="753"/>
      <c r="F1125" s="750"/>
      <c r="G1125" s="166">
        <v>2023</v>
      </c>
      <c r="H1125" s="166"/>
      <c r="I1125" s="166"/>
      <c r="J1125" s="166"/>
      <c r="K1125" s="166"/>
      <c r="L1125" s="166"/>
      <c r="M1125" s="166"/>
      <c r="N1125" s="166"/>
      <c r="O1125" s="166"/>
      <c r="P1125" s="166"/>
      <c r="Q1125" s="166"/>
      <c r="R1125" s="166"/>
      <c r="S1125" s="166"/>
      <c r="T1125" s="166"/>
      <c r="U1125" s="166"/>
      <c r="V1125" s="422"/>
      <c r="W1125" s="761"/>
      <c r="X1125" s="761"/>
      <c r="Y1125" s="763"/>
      <c r="Z1125" s="166"/>
      <c r="AA1125" s="166"/>
      <c r="AB1125" s="584"/>
    </row>
    <row r="1126" spans="1:28" ht="15.75" customHeight="1">
      <c r="A1126" s="759"/>
      <c r="B1126" s="751"/>
      <c r="C1126" s="752"/>
      <c r="D1126" s="751"/>
      <c r="E1126" s="753"/>
      <c r="F1126" s="750" t="s">
        <v>388</v>
      </c>
      <c r="G1126" s="166">
        <v>2015</v>
      </c>
      <c r="H1126" s="166"/>
      <c r="I1126" s="166"/>
      <c r="J1126" s="166"/>
      <c r="K1126" s="166"/>
      <c r="L1126" s="166"/>
      <c r="M1126" s="166"/>
      <c r="N1126" s="166"/>
      <c r="O1126" s="166"/>
      <c r="P1126" s="166"/>
      <c r="Q1126" s="166"/>
      <c r="R1126" s="166"/>
      <c r="S1126" s="166"/>
      <c r="T1126" s="166"/>
      <c r="U1126" s="166"/>
      <c r="V1126" s="422"/>
      <c r="W1126" s="761"/>
      <c r="X1126" s="761"/>
      <c r="Y1126" s="763"/>
      <c r="Z1126" s="166"/>
      <c r="AA1126" s="166"/>
      <c r="AB1126" s="584"/>
    </row>
    <row r="1127" spans="1:28" ht="15.75" customHeight="1">
      <c r="A1127" s="759"/>
      <c r="B1127" s="751"/>
      <c r="C1127" s="752"/>
      <c r="D1127" s="751"/>
      <c r="E1127" s="753"/>
      <c r="F1127" s="750"/>
      <c r="G1127" s="166">
        <v>2016</v>
      </c>
      <c r="H1127" s="166"/>
      <c r="I1127" s="166"/>
      <c r="J1127" s="166"/>
      <c r="K1127" s="166"/>
      <c r="L1127" s="166"/>
      <c r="M1127" s="166"/>
      <c r="N1127" s="166"/>
      <c r="O1127" s="166"/>
      <c r="P1127" s="166"/>
      <c r="Q1127" s="166"/>
      <c r="R1127" s="166"/>
      <c r="S1127" s="166"/>
      <c r="T1127" s="166"/>
      <c r="U1127" s="166"/>
      <c r="V1127" s="422"/>
      <c r="W1127" s="761"/>
      <c r="X1127" s="761"/>
      <c r="Y1127" s="763"/>
      <c r="Z1127" s="166"/>
      <c r="AA1127" s="166"/>
      <c r="AB1127" s="584"/>
    </row>
    <row r="1128" spans="1:28" ht="15.75" customHeight="1">
      <c r="A1128" s="759"/>
      <c r="B1128" s="751"/>
      <c r="C1128" s="752"/>
      <c r="D1128" s="751"/>
      <c r="E1128" s="753"/>
      <c r="F1128" s="750"/>
      <c r="G1128" s="166">
        <v>2023</v>
      </c>
      <c r="H1128" s="166"/>
      <c r="I1128" s="166"/>
      <c r="J1128" s="166"/>
      <c r="K1128" s="166"/>
      <c r="L1128" s="166"/>
      <c r="M1128" s="166"/>
      <c r="N1128" s="166"/>
      <c r="O1128" s="166"/>
      <c r="P1128" s="166"/>
      <c r="Q1128" s="166"/>
      <c r="R1128" s="166"/>
      <c r="S1128" s="166"/>
      <c r="T1128" s="166"/>
      <c r="U1128" s="166"/>
      <c r="V1128" s="422"/>
      <c r="W1128" s="761"/>
      <c r="X1128" s="761"/>
      <c r="Y1128" s="763"/>
      <c r="Z1128" s="166"/>
      <c r="AA1128" s="166"/>
      <c r="AB1128" s="584"/>
    </row>
    <row r="1129" spans="1:28" ht="15.75" customHeight="1">
      <c r="A1129" s="759"/>
      <c r="B1129" s="751">
        <v>3</v>
      </c>
      <c r="C1129" s="752" t="s">
        <v>606</v>
      </c>
      <c r="D1129" s="751" t="s">
        <v>390</v>
      </c>
      <c r="E1129" s="753" t="s">
        <v>385</v>
      </c>
      <c r="F1129" s="750" t="s">
        <v>389</v>
      </c>
      <c r="G1129" s="166">
        <v>2015</v>
      </c>
      <c r="H1129" s="166"/>
      <c r="I1129" s="166"/>
      <c r="J1129" s="166"/>
      <c r="K1129" s="166"/>
      <c r="L1129" s="166"/>
      <c r="M1129" s="166"/>
      <c r="N1129" s="166"/>
      <c r="O1129" s="166"/>
      <c r="P1129" s="166"/>
      <c r="Q1129" s="166"/>
      <c r="R1129" s="166"/>
      <c r="S1129" s="166"/>
      <c r="T1129" s="166"/>
      <c r="U1129" s="166"/>
      <c r="V1129" s="422"/>
      <c r="W1129" s="748" t="s">
        <v>384</v>
      </c>
      <c r="X1129" s="748" t="s">
        <v>384</v>
      </c>
      <c r="Y1129" s="763">
        <v>1</v>
      </c>
      <c r="Z1129" s="166"/>
      <c r="AA1129" s="166"/>
      <c r="AB1129" s="584"/>
    </row>
    <row r="1130" spans="1:28" ht="15.75" customHeight="1">
      <c r="A1130" s="759"/>
      <c r="B1130" s="751"/>
      <c r="C1130" s="752"/>
      <c r="D1130" s="751"/>
      <c r="E1130" s="753"/>
      <c r="F1130" s="750"/>
      <c r="G1130" s="166">
        <v>2016</v>
      </c>
      <c r="H1130" s="166"/>
      <c r="I1130" s="166"/>
      <c r="J1130" s="166"/>
      <c r="K1130" s="166"/>
      <c r="L1130" s="166"/>
      <c r="M1130" s="166"/>
      <c r="N1130" s="166"/>
      <c r="O1130" s="166"/>
      <c r="P1130" s="166"/>
      <c r="Q1130" s="166"/>
      <c r="R1130" s="166"/>
      <c r="S1130" s="166"/>
      <c r="T1130" s="166"/>
      <c r="U1130" s="166"/>
      <c r="V1130" s="422"/>
      <c r="W1130" s="748"/>
      <c r="X1130" s="748"/>
      <c r="Y1130" s="763"/>
      <c r="Z1130" s="166"/>
      <c r="AA1130" s="166"/>
      <c r="AB1130" s="584"/>
    </row>
    <row r="1131" spans="1:28" ht="15.75" customHeight="1">
      <c r="A1131" s="759"/>
      <c r="B1131" s="751"/>
      <c r="C1131" s="752"/>
      <c r="D1131" s="751"/>
      <c r="E1131" s="753"/>
      <c r="F1131" s="750"/>
      <c r="G1131" s="432">
        <v>2023</v>
      </c>
      <c r="H1131" s="166"/>
      <c r="I1131" s="166"/>
      <c r="J1131" s="166"/>
      <c r="K1131" s="166"/>
      <c r="L1131" s="166"/>
      <c r="M1131" s="166"/>
      <c r="N1131" s="166"/>
      <c r="O1131" s="166"/>
      <c r="P1131" s="166"/>
      <c r="Q1131" s="166"/>
      <c r="R1131" s="166"/>
      <c r="S1131" s="166"/>
      <c r="T1131" s="166"/>
      <c r="U1131" s="166"/>
      <c r="V1131" s="422"/>
      <c r="W1131" s="748"/>
      <c r="X1131" s="748"/>
      <c r="Y1131" s="763"/>
      <c r="Z1131" s="166"/>
      <c r="AA1131" s="166"/>
      <c r="AB1131" s="584"/>
    </row>
    <row r="1132" spans="1:28" ht="15.75" customHeight="1">
      <c r="A1132" s="759"/>
      <c r="B1132" s="751"/>
      <c r="C1132" s="752"/>
      <c r="D1132" s="751"/>
      <c r="E1132" s="753"/>
      <c r="F1132" s="750" t="s">
        <v>388</v>
      </c>
      <c r="G1132" s="166">
        <v>2015</v>
      </c>
      <c r="H1132" s="166"/>
      <c r="I1132" s="166"/>
      <c r="J1132" s="166"/>
      <c r="K1132" s="166"/>
      <c r="L1132" s="166"/>
      <c r="M1132" s="166"/>
      <c r="N1132" s="166"/>
      <c r="O1132" s="166"/>
      <c r="P1132" s="166"/>
      <c r="Q1132" s="166"/>
      <c r="R1132" s="166"/>
      <c r="S1132" s="166"/>
      <c r="T1132" s="166"/>
      <c r="U1132" s="166"/>
      <c r="V1132" s="422"/>
      <c r="W1132" s="748"/>
      <c r="X1132" s="748"/>
      <c r="Y1132" s="763"/>
      <c r="Z1132" s="166"/>
      <c r="AA1132" s="166"/>
      <c r="AB1132" s="584"/>
    </row>
    <row r="1133" spans="1:28" ht="15.75" customHeight="1">
      <c r="A1133" s="759"/>
      <c r="B1133" s="751"/>
      <c r="C1133" s="752"/>
      <c r="D1133" s="751"/>
      <c r="E1133" s="753"/>
      <c r="F1133" s="750"/>
      <c r="G1133" s="166">
        <v>2016</v>
      </c>
      <c r="H1133" s="166"/>
      <c r="I1133" s="166"/>
      <c r="J1133" s="166"/>
      <c r="K1133" s="166"/>
      <c r="L1133" s="166"/>
      <c r="M1133" s="166"/>
      <c r="N1133" s="166"/>
      <c r="O1133" s="166"/>
      <c r="P1133" s="166"/>
      <c r="Q1133" s="166"/>
      <c r="R1133" s="166"/>
      <c r="S1133" s="166"/>
      <c r="T1133" s="166"/>
      <c r="U1133" s="166"/>
      <c r="V1133" s="422"/>
      <c r="W1133" s="748"/>
      <c r="X1133" s="748"/>
      <c r="Y1133" s="763"/>
      <c r="Z1133" s="166"/>
      <c r="AA1133" s="166"/>
      <c r="AB1133" s="584"/>
    </row>
    <row r="1134" spans="1:28" ht="15.75" customHeight="1">
      <c r="A1134" s="759"/>
      <c r="B1134" s="751"/>
      <c r="C1134" s="752"/>
      <c r="D1134" s="751"/>
      <c r="E1134" s="753"/>
      <c r="F1134" s="750"/>
      <c r="G1134" s="166">
        <v>2023</v>
      </c>
      <c r="H1134" s="166"/>
      <c r="I1134" s="166"/>
      <c r="J1134" s="166"/>
      <c r="K1134" s="166"/>
      <c r="L1134" s="166"/>
      <c r="M1134" s="166"/>
      <c r="N1134" s="166"/>
      <c r="O1134" s="166"/>
      <c r="P1134" s="166"/>
      <c r="Q1134" s="166"/>
      <c r="R1134" s="166"/>
      <c r="S1134" s="166"/>
      <c r="T1134" s="166"/>
      <c r="U1134" s="166"/>
      <c r="V1134" s="422"/>
      <c r="W1134" s="748"/>
      <c r="X1134" s="748"/>
      <c r="Y1134" s="763"/>
      <c r="Z1134" s="166"/>
      <c r="AA1134" s="166"/>
      <c r="AB1134" s="584"/>
    </row>
    <row r="1135" spans="1:28" ht="15.75" customHeight="1">
      <c r="A1135" s="759"/>
      <c r="B1135" s="751">
        <v>4</v>
      </c>
      <c r="C1135" s="752" t="s">
        <v>607</v>
      </c>
      <c r="D1135" s="751" t="s">
        <v>390</v>
      </c>
      <c r="E1135" s="753" t="s">
        <v>385</v>
      </c>
      <c r="F1135" s="750" t="s">
        <v>389</v>
      </c>
      <c r="G1135" s="166">
        <v>2015</v>
      </c>
      <c r="H1135" s="166"/>
      <c r="I1135" s="166"/>
      <c r="J1135" s="166"/>
      <c r="K1135" s="166"/>
      <c r="L1135" s="166"/>
      <c r="M1135" s="166"/>
      <c r="N1135" s="166"/>
      <c r="O1135" s="166"/>
      <c r="P1135" s="166"/>
      <c r="Q1135" s="166"/>
      <c r="R1135" s="166"/>
      <c r="S1135" s="166"/>
      <c r="T1135" s="166"/>
      <c r="U1135" s="166"/>
      <c r="V1135" s="422"/>
      <c r="W1135" s="761" t="s">
        <v>384</v>
      </c>
      <c r="X1135" s="761" t="s">
        <v>384</v>
      </c>
      <c r="Y1135" s="763">
        <v>1</v>
      </c>
      <c r="Z1135" s="166"/>
      <c r="AA1135" s="166"/>
      <c r="AB1135" s="584"/>
    </row>
    <row r="1136" spans="1:28" ht="15.75" customHeight="1">
      <c r="A1136" s="759"/>
      <c r="B1136" s="751"/>
      <c r="C1136" s="752"/>
      <c r="D1136" s="751"/>
      <c r="E1136" s="753"/>
      <c r="F1136" s="750"/>
      <c r="G1136" s="166">
        <v>2016</v>
      </c>
      <c r="H1136" s="166"/>
      <c r="I1136" s="166"/>
      <c r="J1136" s="166"/>
      <c r="K1136" s="166"/>
      <c r="L1136" s="166"/>
      <c r="M1136" s="166"/>
      <c r="N1136" s="166"/>
      <c r="O1136" s="166"/>
      <c r="P1136" s="166"/>
      <c r="Q1136" s="166"/>
      <c r="R1136" s="166"/>
      <c r="S1136" s="166"/>
      <c r="T1136" s="166"/>
      <c r="U1136" s="166"/>
      <c r="V1136" s="422"/>
      <c r="W1136" s="761"/>
      <c r="X1136" s="761"/>
      <c r="Y1136" s="763"/>
      <c r="Z1136" s="166"/>
      <c r="AA1136" s="166"/>
      <c r="AB1136" s="584"/>
    </row>
    <row r="1137" spans="1:28" ht="15.75" customHeight="1">
      <c r="A1137" s="759"/>
      <c r="B1137" s="751"/>
      <c r="C1137" s="752"/>
      <c r="D1137" s="751"/>
      <c r="E1137" s="753"/>
      <c r="F1137" s="750"/>
      <c r="G1137" s="166">
        <v>2023</v>
      </c>
      <c r="H1137" s="166"/>
      <c r="I1137" s="166"/>
      <c r="J1137" s="166"/>
      <c r="K1137" s="166"/>
      <c r="L1137" s="166"/>
      <c r="M1137" s="166"/>
      <c r="N1137" s="166"/>
      <c r="O1137" s="166"/>
      <c r="P1137" s="166"/>
      <c r="Q1137" s="166"/>
      <c r="R1137" s="166"/>
      <c r="S1137" s="166"/>
      <c r="T1137" s="166"/>
      <c r="U1137" s="166"/>
      <c r="V1137" s="422"/>
      <c r="W1137" s="761"/>
      <c r="X1137" s="761"/>
      <c r="Y1137" s="763"/>
      <c r="Z1137" s="166"/>
      <c r="AA1137" s="166"/>
      <c r="AB1137" s="584"/>
    </row>
    <row r="1138" spans="1:28" ht="15.75" customHeight="1">
      <c r="A1138" s="759"/>
      <c r="B1138" s="751"/>
      <c r="C1138" s="752"/>
      <c r="D1138" s="751"/>
      <c r="E1138" s="753"/>
      <c r="F1138" s="750" t="s">
        <v>388</v>
      </c>
      <c r="G1138" s="166">
        <v>2015</v>
      </c>
      <c r="H1138" s="166"/>
      <c r="I1138" s="166"/>
      <c r="J1138" s="166"/>
      <c r="K1138" s="166"/>
      <c r="L1138" s="166"/>
      <c r="M1138" s="166"/>
      <c r="N1138" s="166"/>
      <c r="O1138" s="166"/>
      <c r="P1138" s="166"/>
      <c r="Q1138" s="166"/>
      <c r="R1138" s="166"/>
      <c r="S1138" s="166"/>
      <c r="T1138" s="166"/>
      <c r="U1138" s="166"/>
      <c r="V1138" s="422"/>
      <c r="W1138" s="761"/>
      <c r="X1138" s="761"/>
      <c r="Y1138" s="763"/>
      <c r="Z1138" s="166"/>
      <c r="AA1138" s="166"/>
      <c r="AB1138" s="584"/>
    </row>
    <row r="1139" spans="1:28" ht="15.75" customHeight="1">
      <c r="A1139" s="759"/>
      <c r="B1139" s="751"/>
      <c r="C1139" s="752"/>
      <c r="D1139" s="751"/>
      <c r="E1139" s="753"/>
      <c r="F1139" s="750"/>
      <c r="G1139" s="166">
        <v>2016</v>
      </c>
      <c r="H1139" s="166"/>
      <c r="I1139" s="166"/>
      <c r="J1139" s="166"/>
      <c r="K1139" s="166"/>
      <c r="L1139" s="166"/>
      <c r="M1139" s="166"/>
      <c r="N1139" s="166"/>
      <c r="O1139" s="166"/>
      <c r="P1139" s="166"/>
      <c r="Q1139" s="166"/>
      <c r="R1139" s="166"/>
      <c r="S1139" s="166"/>
      <c r="T1139" s="166"/>
      <c r="U1139" s="166"/>
      <c r="V1139" s="422"/>
      <c r="W1139" s="761"/>
      <c r="X1139" s="761"/>
      <c r="Y1139" s="763"/>
      <c r="Z1139" s="166"/>
      <c r="AA1139" s="166"/>
      <c r="AB1139" s="584"/>
    </row>
    <row r="1140" spans="1:28" ht="15.75" customHeight="1">
      <c r="A1140" s="759"/>
      <c r="B1140" s="751"/>
      <c r="C1140" s="752"/>
      <c r="D1140" s="751"/>
      <c r="E1140" s="753"/>
      <c r="F1140" s="750"/>
      <c r="G1140" s="166">
        <v>2023</v>
      </c>
      <c r="H1140" s="166"/>
      <c r="I1140" s="166"/>
      <c r="J1140" s="166"/>
      <c r="K1140" s="166"/>
      <c r="L1140" s="166"/>
      <c r="M1140" s="166"/>
      <c r="N1140" s="166"/>
      <c r="O1140" s="166"/>
      <c r="P1140" s="166"/>
      <c r="Q1140" s="166"/>
      <c r="R1140" s="166"/>
      <c r="S1140" s="166"/>
      <c r="T1140" s="166"/>
      <c r="U1140" s="166"/>
      <c r="V1140" s="422"/>
      <c r="W1140" s="761"/>
      <c r="X1140" s="761"/>
      <c r="Y1140" s="763"/>
      <c r="Z1140" s="166"/>
      <c r="AA1140" s="166"/>
      <c r="AB1140" s="584"/>
    </row>
    <row r="1141" spans="1:28" ht="15.75" customHeight="1">
      <c r="A1141" s="759"/>
      <c r="B1141" s="751">
        <v>5</v>
      </c>
      <c r="C1141" s="752" t="s">
        <v>608</v>
      </c>
      <c r="D1141" s="751" t="s">
        <v>390</v>
      </c>
      <c r="E1141" s="753" t="s">
        <v>385</v>
      </c>
      <c r="F1141" s="750" t="s">
        <v>389</v>
      </c>
      <c r="G1141" s="166">
        <v>2015</v>
      </c>
      <c r="H1141" s="166"/>
      <c r="I1141" s="166"/>
      <c r="J1141" s="166"/>
      <c r="K1141" s="166"/>
      <c r="L1141" s="166"/>
      <c r="M1141" s="166"/>
      <c r="N1141" s="166"/>
      <c r="O1141" s="166"/>
      <c r="P1141" s="166"/>
      <c r="Q1141" s="166"/>
      <c r="R1141" s="166"/>
      <c r="S1141" s="166"/>
      <c r="T1141" s="166"/>
      <c r="U1141" s="166"/>
      <c r="V1141" s="422"/>
      <c r="W1141" s="748" t="s">
        <v>384</v>
      </c>
      <c r="X1141" s="748" t="s">
        <v>384</v>
      </c>
      <c r="Y1141" s="763" t="s">
        <v>517</v>
      </c>
      <c r="Z1141" s="166"/>
      <c r="AA1141" s="166"/>
      <c r="AB1141" s="584"/>
    </row>
    <row r="1142" spans="1:28" ht="15.75" customHeight="1">
      <c r="A1142" s="759"/>
      <c r="B1142" s="751"/>
      <c r="C1142" s="752"/>
      <c r="D1142" s="751"/>
      <c r="E1142" s="753"/>
      <c r="F1142" s="750"/>
      <c r="G1142" s="166">
        <v>2016</v>
      </c>
      <c r="H1142" s="166"/>
      <c r="I1142" s="166"/>
      <c r="J1142" s="166"/>
      <c r="K1142" s="166"/>
      <c r="L1142" s="166"/>
      <c r="M1142" s="166"/>
      <c r="N1142" s="166"/>
      <c r="O1142" s="166"/>
      <c r="P1142" s="166"/>
      <c r="Q1142" s="166"/>
      <c r="R1142" s="166"/>
      <c r="S1142" s="166"/>
      <c r="T1142" s="166"/>
      <c r="U1142" s="166"/>
      <c r="V1142" s="422"/>
      <c r="W1142" s="748"/>
      <c r="X1142" s="748"/>
      <c r="Y1142" s="763"/>
      <c r="Z1142" s="166"/>
      <c r="AA1142" s="166"/>
      <c r="AB1142" s="584"/>
    </row>
    <row r="1143" spans="1:28" ht="15.75" customHeight="1">
      <c r="A1143" s="759"/>
      <c r="B1143" s="751"/>
      <c r="C1143" s="752"/>
      <c r="D1143" s="751"/>
      <c r="E1143" s="753"/>
      <c r="F1143" s="750"/>
      <c r="G1143" s="432">
        <v>2023</v>
      </c>
      <c r="H1143" s="166"/>
      <c r="I1143" s="166"/>
      <c r="J1143" s="166"/>
      <c r="K1143" s="166"/>
      <c r="L1143" s="166"/>
      <c r="M1143" s="166"/>
      <c r="N1143" s="166"/>
      <c r="O1143" s="166"/>
      <c r="P1143" s="166"/>
      <c r="Q1143" s="166"/>
      <c r="R1143" s="166"/>
      <c r="S1143" s="166"/>
      <c r="T1143" s="166"/>
      <c r="U1143" s="166"/>
      <c r="V1143" s="422"/>
      <c r="W1143" s="748"/>
      <c r="X1143" s="748"/>
      <c r="Y1143" s="763"/>
      <c r="Z1143" s="166"/>
      <c r="AA1143" s="166"/>
      <c r="AB1143" s="584"/>
    </row>
    <row r="1144" spans="1:28" ht="15.75" customHeight="1">
      <c r="A1144" s="759"/>
      <c r="B1144" s="751"/>
      <c r="C1144" s="752"/>
      <c r="D1144" s="751"/>
      <c r="E1144" s="753"/>
      <c r="F1144" s="750" t="s">
        <v>388</v>
      </c>
      <c r="G1144" s="166">
        <v>2015</v>
      </c>
      <c r="H1144" s="166"/>
      <c r="I1144" s="166"/>
      <c r="J1144" s="166"/>
      <c r="K1144" s="166"/>
      <c r="L1144" s="166"/>
      <c r="M1144" s="166"/>
      <c r="N1144" s="166"/>
      <c r="O1144" s="166"/>
      <c r="P1144" s="166"/>
      <c r="Q1144" s="166"/>
      <c r="R1144" s="166"/>
      <c r="S1144" s="166"/>
      <c r="T1144" s="166"/>
      <c r="U1144" s="166"/>
      <c r="V1144" s="422"/>
      <c r="W1144" s="748"/>
      <c r="X1144" s="748"/>
      <c r="Y1144" s="763"/>
      <c r="Z1144" s="166"/>
      <c r="AA1144" s="166"/>
      <c r="AB1144" s="584"/>
    </row>
    <row r="1145" spans="1:28" ht="15.75" customHeight="1">
      <c r="A1145" s="759"/>
      <c r="B1145" s="751"/>
      <c r="C1145" s="752"/>
      <c r="D1145" s="751"/>
      <c r="E1145" s="753"/>
      <c r="F1145" s="750"/>
      <c r="G1145" s="166">
        <v>2016</v>
      </c>
      <c r="H1145" s="166"/>
      <c r="I1145" s="166"/>
      <c r="J1145" s="166"/>
      <c r="K1145" s="166"/>
      <c r="L1145" s="166"/>
      <c r="M1145" s="166"/>
      <c r="N1145" s="166"/>
      <c r="O1145" s="166"/>
      <c r="P1145" s="166"/>
      <c r="Q1145" s="166"/>
      <c r="R1145" s="166"/>
      <c r="S1145" s="166"/>
      <c r="T1145" s="166"/>
      <c r="U1145" s="166"/>
      <c r="V1145" s="422"/>
      <c r="W1145" s="748"/>
      <c r="X1145" s="748"/>
      <c r="Y1145" s="763"/>
      <c r="Z1145" s="166"/>
      <c r="AA1145" s="166"/>
      <c r="AB1145" s="584"/>
    </row>
    <row r="1146" spans="1:28" ht="15.75" customHeight="1">
      <c r="A1146" s="759"/>
      <c r="B1146" s="751"/>
      <c r="C1146" s="752"/>
      <c r="D1146" s="751"/>
      <c r="E1146" s="753"/>
      <c r="F1146" s="750"/>
      <c r="G1146" s="166">
        <v>2023</v>
      </c>
      <c r="H1146" s="166"/>
      <c r="I1146" s="166"/>
      <c r="J1146" s="166"/>
      <c r="K1146" s="166"/>
      <c r="L1146" s="166"/>
      <c r="M1146" s="166"/>
      <c r="N1146" s="166"/>
      <c r="O1146" s="166"/>
      <c r="P1146" s="166"/>
      <c r="Q1146" s="166"/>
      <c r="R1146" s="166"/>
      <c r="S1146" s="166"/>
      <c r="T1146" s="166"/>
      <c r="U1146" s="166"/>
      <c r="V1146" s="422"/>
      <c r="W1146" s="748"/>
      <c r="X1146" s="748"/>
      <c r="Y1146" s="763"/>
      <c r="Z1146" s="166"/>
      <c r="AA1146" s="166"/>
      <c r="AB1146" s="584"/>
    </row>
    <row r="1147" spans="1:28" ht="15.75" customHeight="1">
      <c r="A1147" s="759"/>
      <c r="B1147" s="751">
        <v>6</v>
      </c>
      <c r="C1147" s="752" t="s">
        <v>609</v>
      </c>
      <c r="D1147" s="751" t="s">
        <v>390</v>
      </c>
      <c r="E1147" s="753" t="s">
        <v>385</v>
      </c>
      <c r="F1147" s="750" t="s">
        <v>389</v>
      </c>
      <c r="G1147" s="166">
        <v>2015</v>
      </c>
      <c r="H1147" s="166"/>
      <c r="I1147" s="166"/>
      <c r="J1147" s="166"/>
      <c r="K1147" s="166"/>
      <c r="L1147" s="166"/>
      <c r="M1147" s="166"/>
      <c r="N1147" s="166"/>
      <c r="O1147" s="166"/>
      <c r="P1147" s="166"/>
      <c r="Q1147" s="166"/>
      <c r="R1147" s="166"/>
      <c r="S1147" s="166"/>
      <c r="T1147" s="166"/>
      <c r="U1147" s="166"/>
      <c r="V1147" s="422"/>
      <c r="W1147" s="761" t="s">
        <v>384</v>
      </c>
      <c r="X1147" s="761" t="s">
        <v>384</v>
      </c>
      <c r="Y1147" s="763" t="s">
        <v>517</v>
      </c>
      <c r="Z1147" s="166"/>
      <c r="AA1147" s="166"/>
      <c r="AB1147" s="584"/>
    </row>
    <row r="1148" spans="1:28" ht="15.75" customHeight="1">
      <c r="A1148" s="759"/>
      <c r="B1148" s="751"/>
      <c r="C1148" s="752"/>
      <c r="D1148" s="751"/>
      <c r="E1148" s="753"/>
      <c r="F1148" s="750"/>
      <c r="G1148" s="166">
        <v>2016</v>
      </c>
      <c r="H1148" s="166"/>
      <c r="I1148" s="166"/>
      <c r="J1148" s="166"/>
      <c r="K1148" s="166"/>
      <c r="L1148" s="166"/>
      <c r="M1148" s="166"/>
      <c r="N1148" s="166"/>
      <c r="O1148" s="166"/>
      <c r="P1148" s="166"/>
      <c r="Q1148" s="166"/>
      <c r="R1148" s="166"/>
      <c r="S1148" s="166"/>
      <c r="T1148" s="166"/>
      <c r="U1148" s="166"/>
      <c r="V1148" s="422"/>
      <c r="W1148" s="761"/>
      <c r="X1148" s="761"/>
      <c r="Y1148" s="763"/>
      <c r="Z1148" s="166"/>
      <c r="AA1148" s="166"/>
      <c r="AB1148" s="584"/>
    </row>
    <row r="1149" spans="1:28" ht="15.75" customHeight="1">
      <c r="A1149" s="759"/>
      <c r="B1149" s="751"/>
      <c r="C1149" s="752"/>
      <c r="D1149" s="751"/>
      <c r="E1149" s="753"/>
      <c r="F1149" s="750"/>
      <c r="G1149" s="166">
        <v>2023</v>
      </c>
      <c r="H1149" s="166"/>
      <c r="I1149" s="166"/>
      <c r="J1149" s="166"/>
      <c r="K1149" s="166"/>
      <c r="L1149" s="166"/>
      <c r="M1149" s="166"/>
      <c r="N1149" s="166"/>
      <c r="O1149" s="166"/>
      <c r="P1149" s="166"/>
      <c r="Q1149" s="166"/>
      <c r="R1149" s="166"/>
      <c r="S1149" s="166"/>
      <c r="T1149" s="166"/>
      <c r="U1149" s="166"/>
      <c r="V1149" s="422"/>
      <c r="W1149" s="761"/>
      <c r="X1149" s="761"/>
      <c r="Y1149" s="763"/>
      <c r="Z1149" s="166"/>
      <c r="AA1149" s="166"/>
      <c r="AB1149" s="584"/>
    </row>
    <row r="1150" spans="1:28" ht="15.75" customHeight="1">
      <c r="A1150" s="759"/>
      <c r="B1150" s="751"/>
      <c r="C1150" s="752"/>
      <c r="D1150" s="751"/>
      <c r="E1150" s="753"/>
      <c r="F1150" s="750" t="s">
        <v>388</v>
      </c>
      <c r="G1150" s="166">
        <v>2015</v>
      </c>
      <c r="H1150" s="166"/>
      <c r="I1150" s="166"/>
      <c r="J1150" s="166"/>
      <c r="K1150" s="166"/>
      <c r="L1150" s="166"/>
      <c r="M1150" s="166"/>
      <c r="N1150" s="166"/>
      <c r="O1150" s="166"/>
      <c r="P1150" s="166"/>
      <c r="Q1150" s="166"/>
      <c r="R1150" s="166"/>
      <c r="S1150" s="166"/>
      <c r="T1150" s="166"/>
      <c r="U1150" s="166"/>
      <c r="V1150" s="422"/>
      <c r="W1150" s="761"/>
      <c r="X1150" s="761"/>
      <c r="Y1150" s="763"/>
      <c r="Z1150" s="166"/>
      <c r="AA1150" s="166"/>
      <c r="AB1150" s="584"/>
    </row>
    <row r="1151" spans="1:28" ht="15.75" customHeight="1">
      <c r="A1151" s="759"/>
      <c r="B1151" s="751"/>
      <c r="C1151" s="752"/>
      <c r="D1151" s="751"/>
      <c r="E1151" s="753"/>
      <c r="F1151" s="750"/>
      <c r="G1151" s="166">
        <v>2016</v>
      </c>
      <c r="H1151" s="166"/>
      <c r="I1151" s="166"/>
      <c r="J1151" s="166"/>
      <c r="K1151" s="166"/>
      <c r="L1151" s="166"/>
      <c r="M1151" s="166"/>
      <c r="N1151" s="166"/>
      <c r="O1151" s="166"/>
      <c r="P1151" s="166"/>
      <c r="Q1151" s="166"/>
      <c r="R1151" s="166"/>
      <c r="S1151" s="166"/>
      <c r="T1151" s="166"/>
      <c r="U1151" s="166"/>
      <c r="V1151" s="422"/>
      <c r="W1151" s="761"/>
      <c r="X1151" s="761"/>
      <c r="Y1151" s="763"/>
      <c r="Z1151" s="166"/>
      <c r="AA1151" s="166"/>
      <c r="AB1151" s="584"/>
    </row>
    <row r="1152" spans="1:28" ht="15.75" customHeight="1">
      <c r="A1152" s="759"/>
      <c r="B1152" s="751"/>
      <c r="C1152" s="752"/>
      <c r="D1152" s="751"/>
      <c r="E1152" s="753"/>
      <c r="F1152" s="750"/>
      <c r="G1152" s="166">
        <v>2023</v>
      </c>
      <c r="H1152" s="166"/>
      <c r="I1152" s="166"/>
      <c r="J1152" s="166"/>
      <c r="K1152" s="166"/>
      <c r="L1152" s="166"/>
      <c r="M1152" s="166"/>
      <c r="N1152" s="166"/>
      <c r="O1152" s="166"/>
      <c r="P1152" s="166"/>
      <c r="Q1152" s="166"/>
      <c r="R1152" s="166"/>
      <c r="S1152" s="166"/>
      <c r="T1152" s="166"/>
      <c r="U1152" s="166"/>
      <c r="V1152" s="422"/>
      <c r="W1152" s="761"/>
      <c r="X1152" s="761"/>
      <c r="Y1152" s="763"/>
      <c r="Z1152" s="166"/>
      <c r="AA1152" s="166"/>
      <c r="AB1152" s="584"/>
    </row>
    <row r="1153" spans="1:28" ht="15.75" customHeight="1">
      <c r="A1153" s="759"/>
      <c r="B1153" s="751">
        <v>7</v>
      </c>
      <c r="C1153" s="752" t="s">
        <v>610</v>
      </c>
      <c r="D1153" s="751" t="s">
        <v>611</v>
      </c>
      <c r="E1153" s="753" t="s">
        <v>385</v>
      </c>
      <c r="F1153" s="750" t="s">
        <v>389</v>
      </c>
      <c r="G1153" s="166">
        <v>2015</v>
      </c>
      <c r="H1153" s="166"/>
      <c r="I1153" s="166"/>
      <c r="J1153" s="166"/>
      <c r="K1153" s="166"/>
      <c r="L1153" s="166"/>
      <c r="M1153" s="166"/>
      <c r="N1153" s="166"/>
      <c r="O1153" s="166"/>
      <c r="P1153" s="166"/>
      <c r="Q1153" s="166"/>
      <c r="R1153" s="166"/>
      <c r="S1153" s="166"/>
      <c r="T1153" s="166"/>
      <c r="U1153" s="166"/>
      <c r="V1153" s="422"/>
      <c r="W1153" s="761" t="s">
        <v>384</v>
      </c>
      <c r="X1153" s="761" t="s">
        <v>384</v>
      </c>
      <c r="Y1153" s="763" t="s">
        <v>517</v>
      </c>
      <c r="Z1153" s="166"/>
      <c r="AA1153" s="166"/>
      <c r="AB1153" s="584"/>
    </row>
    <row r="1154" spans="1:28" ht="15.75" customHeight="1">
      <c r="A1154" s="759"/>
      <c r="B1154" s="751"/>
      <c r="C1154" s="752"/>
      <c r="D1154" s="751"/>
      <c r="E1154" s="753"/>
      <c r="F1154" s="750"/>
      <c r="G1154" s="166">
        <v>2016</v>
      </c>
      <c r="H1154" s="166"/>
      <c r="I1154" s="166"/>
      <c r="J1154" s="166"/>
      <c r="K1154" s="166"/>
      <c r="L1154" s="166"/>
      <c r="M1154" s="166"/>
      <c r="N1154" s="166"/>
      <c r="O1154" s="166"/>
      <c r="P1154" s="166"/>
      <c r="Q1154" s="166"/>
      <c r="R1154" s="166"/>
      <c r="S1154" s="166"/>
      <c r="T1154" s="166"/>
      <c r="U1154" s="166"/>
      <c r="V1154" s="422"/>
      <c r="W1154" s="761"/>
      <c r="X1154" s="761"/>
      <c r="Y1154" s="763"/>
      <c r="Z1154" s="166"/>
      <c r="AA1154" s="166"/>
      <c r="AB1154" s="584"/>
    </row>
    <row r="1155" spans="1:28" ht="15.75" customHeight="1">
      <c r="A1155" s="759"/>
      <c r="B1155" s="751"/>
      <c r="C1155" s="752"/>
      <c r="D1155" s="751"/>
      <c r="E1155" s="753"/>
      <c r="F1155" s="750"/>
      <c r="G1155" s="166">
        <v>2023</v>
      </c>
      <c r="H1155" s="166"/>
      <c r="I1155" s="166"/>
      <c r="J1155" s="166"/>
      <c r="K1155" s="166"/>
      <c r="L1155" s="166"/>
      <c r="M1155" s="166"/>
      <c r="N1155" s="166"/>
      <c r="O1155" s="166"/>
      <c r="P1155" s="166"/>
      <c r="Q1155" s="166"/>
      <c r="R1155" s="166"/>
      <c r="S1155" s="166"/>
      <c r="T1155" s="166"/>
      <c r="U1155" s="166"/>
      <c r="V1155" s="422"/>
      <c r="W1155" s="761"/>
      <c r="X1155" s="761"/>
      <c r="Y1155" s="763"/>
      <c r="Z1155" s="166"/>
      <c r="AA1155" s="166"/>
      <c r="AB1155" s="584"/>
    </row>
    <row r="1156" spans="1:28" ht="15.75" customHeight="1">
      <c r="A1156" s="759"/>
      <c r="B1156" s="751"/>
      <c r="C1156" s="752"/>
      <c r="D1156" s="751"/>
      <c r="E1156" s="753"/>
      <c r="F1156" s="750" t="s">
        <v>388</v>
      </c>
      <c r="G1156" s="166">
        <v>2015</v>
      </c>
      <c r="H1156" s="166"/>
      <c r="I1156" s="166"/>
      <c r="J1156" s="166"/>
      <c r="K1156" s="166"/>
      <c r="L1156" s="166"/>
      <c r="M1156" s="166"/>
      <c r="N1156" s="166"/>
      <c r="O1156" s="166"/>
      <c r="P1156" s="166"/>
      <c r="Q1156" s="166"/>
      <c r="R1156" s="166"/>
      <c r="S1156" s="166"/>
      <c r="T1156" s="166"/>
      <c r="U1156" s="166"/>
      <c r="V1156" s="422"/>
      <c r="W1156" s="761"/>
      <c r="X1156" s="761"/>
      <c r="Y1156" s="763"/>
      <c r="Z1156" s="166"/>
      <c r="AA1156" s="166"/>
      <c r="AB1156" s="584"/>
    </row>
    <row r="1157" spans="1:28" ht="15.75" customHeight="1">
      <c r="A1157" s="759"/>
      <c r="B1157" s="751"/>
      <c r="C1157" s="752"/>
      <c r="D1157" s="751"/>
      <c r="E1157" s="753"/>
      <c r="F1157" s="750"/>
      <c r="G1157" s="166">
        <v>2016</v>
      </c>
      <c r="H1157" s="166"/>
      <c r="I1157" s="166"/>
      <c r="J1157" s="166"/>
      <c r="K1157" s="166"/>
      <c r="L1157" s="166"/>
      <c r="M1157" s="166"/>
      <c r="N1157" s="166"/>
      <c r="O1157" s="166"/>
      <c r="P1157" s="166"/>
      <c r="Q1157" s="166"/>
      <c r="R1157" s="166"/>
      <c r="S1157" s="166"/>
      <c r="T1157" s="166"/>
      <c r="U1157" s="166"/>
      <c r="V1157" s="422"/>
      <c r="W1157" s="761"/>
      <c r="X1157" s="761"/>
      <c r="Y1157" s="763"/>
      <c r="Z1157" s="166"/>
      <c r="AA1157" s="166"/>
      <c r="AB1157" s="584"/>
    </row>
    <row r="1158" spans="1:28" ht="15.75" customHeight="1">
      <c r="A1158" s="759"/>
      <c r="B1158" s="751"/>
      <c r="C1158" s="752"/>
      <c r="D1158" s="751"/>
      <c r="E1158" s="753"/>
      <c r="F1158" s="750"/>
      <c r="G1158" s="166">
        <v>2023</v>
      </c>
      <c r="H1158" s="166"/>
      <c r="I1158" s="166"/>
      <c r="J1158" s="166"/>
      <c r="K1158" s="166"/>
      <c r="L1158" s="166"/>
      <c r="M1158" s="166"/>
      <c r="N1158" s="166"/>
      <c r="O1158" s="166"/>
      <c r="P1158" s="166"/>
      <c r="Q1158" s="166"/>
      <c r="R1158" s="166"/>
      <c r="S1158" s="166"/>
      <c r="T1158" s="166"/>
      <c r="U1158" s="166"/>
      <c r="V1158" s="422"/>
      <c r="W1158" s="761"/>
      <c r="X1158" s="761"/>
      <c r="Y1158" s="763"/>
      <c r="Z1158" s="166"/>
      <c r="AA1158" s="166"/>
      <c r="AB1158" s="584"/>
    </row>
    <row r="1159" spans="1:28" ht="12" customHeight="1">
      <c r="A1159" s="759"/>
      <c r="B1159" s="764" t="s">
        <v>140</v>
      </c>
      <c r="C1159" s="764"/>
      <c r="D1159" s="764"/>
      <c r="E1159" s="764"/>
      <c r="F1159" s="764"/>
      <c r="G1159" s="764"/>
      <c r="H1159" s="764"/>
      <c r="I1159" s="764"/>
      <c r="J1159" s="764"/>
      <c r="K1159" s="764"/>
      <c r="L1159" s="764"/>
      <c r="M1159" s="764"/>
      <c r="N1159" s="764"/>
      <c r="O1159" s="764"/>
      <c r="P1159" s="764"/>
      <c r="Q1159" s="764"/>
      <c r="R1159" s="764"/>
      <c r="S1159" s="764"/>
      <c r="T1159" s="764"/>
      <c r="U1159" s="764"/>
      <c r="V1159" s="764"/>
      <c r="W1159" s="764"/>
      <c r="X1159" s="764"/>
      <c r="Y1159" s="764"/>
      <c r="Z1159" s="764"/>
      <c r="AA1159" s="764"/>
      <c r="AB1159" s="764"/>
    </row>
    <row r="1160" spans="1:28" ht="12" customHeight="1">
      <c r="A1160" s="759"/>
      <c r="B1160" s="765"/>
      <c r="C1160" s="765"/>
      <c r="D1160" s="765"/>
      <c r="E1160" s="765"/>
      <c r="F1160" s="765"/>
      <c r="G1160" s="765"/>
      <c r="H1160" s="765"/>
      <c r="I1160" s="765"/>
      <c r="J1160" s="765"/>
      <c r="K1160" s="765"/>
      <c r="L1160" s="765"/>
      <c r="M1160" s="765"/>
      <c r="N1160" s="765"/>
      <c r="O1160" s="765"/>
      <c r="P1160" s="765"/>
      <c r="Q1160" s="765"/>
      <c r="R1160" s="765"/>
      <c r="S1160" s="765"/>
      <c r="T1160" s="765"/>
      <c r="U1160" s="765"/>
      <c r="V1160" s="765"/>
      <c r="W1160" s="765"/>
      <c r="X1160" s="765"/>
      <c r="Y1160" s="765"/>
      <c r="Z1160" s="765"/>
      <c r="AA1160" s="765"/>
      <c r="AB1160" s="765"/>
    </row>
    <row r="1161" spans="1:28" ht="40.5" customHeight="1">
      <c r="A1161" s="758" t="s">
        <v>612</v>
      </c>
      <c r="B1161" s="758"/>
      <c r="C1161" s="758"/>
      <c r="D1161" s="758"/>
      <c r="E1161" s="758"/>
      <c r="F1161" s="758"/>
      <c r="G1161" s="758"/>
      <c r="H1161" s="758"/>
      <c r="I1161" s="758"/>
      <c r="J1161" s="758"/>
      <c r="K1161" s="758"/>
      <c r="L1161" s="758"/>
      <c r="M1161" s="758"/>
      <c r="N1161" s="758"/>
      <c r="O1161" s="758"/>
      <c r="P1161" s="758"/>
      <c r="Q1161" s="758"/>
      <c r="R1161" s="758"/>
      <c r="S1161" s="758"/>
      <c r="T1161" s="758"/>
      <c r="U1161" s="758"/>
      <c r="V1161" s="758"/>
      <c r="W1161" s="758"/>
      <c r="X1161" s="758"/>
      <c r="Y1161" s="758"/>
      <c r="Z1161" s="758"/>
      <c r="AA1161" s="758"/>
      <c r="AB1161" s="758"/>
    </row>
    <row r="1162" spans="1:28" ht="15.75" customHeight="1">
      <c r="A1162" s="759" t="s">
        <v>689</v>
      </c>
      <c r="B1162" s="751">
        <v>1</v>
      </c>
      <c r="C1162" s="752" t="s">
        <v>446</v>
      </c>
      <c r="D1162" s="751" t="s">
        <v>444</v>
      </c>
      <c r="E1162" s="753" t="s">
        <v>385</v>
      </c>
      <c r="F1162" s="750" t="s">
        <v>389</v>
      </c>
      <c r="G1162" s="166">
        <v>2015</v>
      </c>
      <c r="H1162" s="166"/>
      <c r="I1162" s="166"/>
      <c r="J1162" s="166"/>
      <c r="K1162" s="166"/>
      <c r="L1162" s="166"/>
      <c r="M1162" s="166"/>
      <c r="N1162" s="166"/>
      <c r="O1162" s="166"/>
      <c r="P1162" s="166"/>
      <c r="Q1162" s="166"/>
      <c r="R1162" s="166"/>
      <c r="S1162" s="166"/>
      <c r="T1162" s="166"/>
      <c r="U1162" s="166"/>
      <c r="V1162" s="422"/>
      <c r="W1162" s="748" t="s">
        <v>384</v>
      </c>
      <c r="X1162" s="748" t="s">
        <v>384</v>
      </c>
      <c r="Y1162" s="763">
        <v>27</v>
      </c>
      <c r="Z1162" s="166"/>
      <c r="AA1162" s="166"/>
      <c r="AB1162" s="584"/>
    </row>
    <row r="1163" spans="1:28" ht="15.75" customHeight="1">
      <c r="A1163" s="759"/>
      <c r="B1163" s="751"/>
      <c r="C1163" s="752"/>
      <c r="D1163" s="751"/>
      <c r="E1163" s="753"/>
      <c r="F1163" s="750"/>
      <c r="G1163" s="166">
        <v>2016</v>
      </c>
      <c r="H1163" s="166"/>
      <c r="I1163" s="166"/>
      <c r="J1163" s="166"/>
      <c r="K1163" s="166"/>
      <c r="L1163" s="166"/>
      <c r="M1163" s="166"/>
      <c r="N1163" s="166"/>
      <c r="O1163" s="166"/>
      <c r="P1163" s="166"/>
      <c r="Q1163" s="166"/>
      <c r="R1163" s="166"/>
      <c r="S1163" s="166"/>
      <c r="T1163" s="166"/>
      <c r="U1163" s="166"/>
      <c r="V1163" s="422"/>
      <c r="W1163" s="748"/>
      <c r="X1163" s="748"/>
      <c r="Y1163" s="763"/>
      <c r="Z1163" s="166"/>
      <c r="AA1163" s="166"/>
      <c r="AB1163" s="584"/>
    </row>
    <row r="1164" spans="1:28" ht="15.75" customHeight="1">
      <c r="A1164" s="759"/>
      <c r="B1164" s="751"/>
      <c r="C1164" s="752"/>
      <c r="D1164" s="751"/>
      <c r="E1164" s="753"/>
      <c r="F1164" s="750"/>
      <c r="G1164" s="432">
        <v>2023</v>
      </c>
      <c r="H1164" s="166"/>
      <c r="I1164" s="166"/>
      <c r="J1164" s="166"/>
      <c r="K1164" s="166"/>
      <c r="L1164" s="166"/>
      <c r="M1164" s="166"/>
      <c r="N1164" s="166"/>
      <c r="O1164" s="166"/>
      <c r="P1164" s="166"/>
      <c r="Q1164" s="166"/>
      <c r="R1164" s="166"/>
      <c r="S1164" s="166"/>
      <c r="T1164" s="166"/>
      <c r="U1164" s="166"/>
      <c r="V1164" s="422"/>
      <c r="W1164" s="748"/>
      <c r="X1164" s="748"/>
      <c r="Y1164" s="763"/>
      <c r="Z1164" s="166"/>
      <c r="AA1164" s="166"/>
      <c r="AB1164" s="584"/>
    </row>
    <row r="1165" spans="1:28" ht="15.75" customHeight="1">
      <c r="A1165" s="759"/>
      <c r="B1165" s="751"/>
      <c r="C1165" s="752"/>
      <c r="D1165" s="751"/>
      <c r="E1165" s="753"/>
      <c r="F1165" s="750" t="s">
        <v>388</v>
      </c>
      <c r="G1165" s="166">
        <v>2015</v>
      </c>
      <c r="H1165" s="166"/>
      <c r="I1165" s="166"/>
      <c r="J1165" s="166"/>
      <c r="K1165" s="166"/>
      <c r="L1165" s="166"/>
      <c r="M1165" s="166"/>
      <c r="N1165" s="166"/>
      <c r="O1165" s="166"/>
      <c r="P1165" s="166"/>
      <c r="Q1165" s="166"/>
      <c r="R1165" s="166"/>
      <c r="S1165" s="166"/>
      <c r="T1165" s="166"/>
      <c r="U1165" s="166"/>
      <c r="V1165" s="422"/>
      <c r="W1165" s="748"/>
      <c r="X1165" s="748"/>
      <c r="Y1165" s="763"/>
      <c r="Z1165" s="166"/>
      <c r="AA1165" s="166"/>
      <c r="AB1165" s="584"/>
    </row>
    <row r="1166" spans="1:28" ht="15.75" customHeight="1">
      <c r="A1166" s="759"/>
      <c r="B1166" s="751"/>
      <c r="C1166" s="752"/>
      <c r="D1166" s="751"/>
      <c r="E1166" s="753"/>
      <c r="F1166" s="750"/>
      <c r="G1166" s="166">
        <v>2016</v>
      </c>
      <c r="H1166" s="166"/>
      <c r="I1166" s="166"/>
      <c r="J1166" s="166"/>
      <c r="K1166" s="166"/>
      <c r="L1166" s="166"/>
      <c r="M1166" s="166"/>
      <c r="N1166" s="166"/>
      <c r="O1166" s="166"/>
      <c r="P1166" s="166"/>
      <c r="Q1166" s="166"/>
      <c r="R1166" s="166"/>
      <c r="S1166" s="166"/>
      <c r="T1166" s="166"/>
      <c r="U1166" s="166"/>
      <c r="V1166" s="422"/>
      <c r="W1166" s="748"/>
      <c r="X1166" s="748"/>
      <c r="Y1166" s="763"/>
      <c r="Z1166" s="166"/>
      <c r="AA1166" s="166"/>
      <c r="AB1166" s="584"/>
    </row>
    <row r="1167" spans="1:28" ht="15.75" customHeight="1">
      <c r="A1167" s="759"/>
      <c r="B1167" s="751"/>
      <c r="C1167" s="752"/>
      <c r="D1167" s="751"/>
      <c r="E1167" s="753"/>
      <c r="F1167" s="750"/>
      <c r="G1167" s="166">
        <v>2023</v>
      </c>
      <c r="H1167" s="166"/>
      <c r="I1167" s="166"/>
      <c r="J1167" s="166"/>
      <c r="K1167" s="166"/>
      <c r="L1167" s="166"/>
      <c r="M1167" s="166"/>
      <c r="N1167" s="166"/>
      <c r="O1167" s="166"/>
      <c r="P1167" s="166"/>
      <c r="Q1167" s="166"/>
      <c r="R1167" s="166"/>
      <c r="S1167" s="166"/>
      <c r="T1167" s="166"/>
      <c r="U1167" s="166"/>
      <c r="V1167" s="422"/>
      <c r="W1167" s="748"/>
      <c r="X1167" s="748"/>
      <c r="Y1167" s="763"/>
      <c r="Z1167" s="166"/>
      <c r="AA1167" s="166"/>
      <c r="AB1167" s="584"/>
    </row>
    <row r="1168" spans="1:28" ht="15.75" customHeight="1">
      <c r="A1168" s="759"/>
      <c r="B1168" s="751">
        <v>2</v>
      </c>
      <c r="C1168" s="752" t="s">
        <v>445</v>
      </c>
      <c r="D1168" s="751" t="s">
        <v>444</v>
      </c>
      <c r="E1168" s="753" t="s">
        <v>385</v>
      </c>
      <c r="F1168" s="750" t="s">
        <v>389</v>
      </c>
      <c r="G1168" s="166">
        <v>2015</v>
      </c>
      <c r="H1168" s="166"/>
      <c r="I1168" s="166"/>
      <c r="J1168" s="166"/>
      <c r="K1168" s="166"/>
      <c r="L1168" s="166"/>
      <c r="M1168" s="166"/>
      <c r="N1168" s="166"/>
      <c r="O1168" s="166"/>
      <c r="P1168" s="166"/>
      <c r="Q1168" s="166"/>
      <c r="R1168" s="166"/>
      <c r="S1168" s="166"/>
      <c r="T1168" s="166"/>
      <c r="U1168" s="166"/>
      <c r="V1168" s="422"/>
      <c r="W1168" s="761" t="s">
        <v>384</v>
      </c>
      <c r="X1168" s="761" t="s">
        <v>384</v>
      </c>
      <c r="Y1168" s="763">
        <v>27</v>
      </c>
      <c r="Z1168" s="166"/>
      <c r="AA1168" s="166"/>
      <c r="AB1168" s="584"/>
    </row>
    <row r="1169" spans="1:28" ht="15.75" customHeight="1">
      <c r="A1169" s="759"/>
      <c r="B1169" s="751"/>
      <c r="C1169" s="752"/>
      <c r="D1169" s="751"/>
      <c r="E1169" s="753"/>
      <c r="F1169" s="750"/>
      <c r="G1169" s="166">
        <v>2016</v>
      </c>
      <c r="H1169" s="166"/>
      <c r="I1169" s="166"/>
      <c r="J1169" s="166"/>
      <c r="K1169" s="166"/>
      <c r="L1169" s="166"/>
      <c r="M1169" s="166"/>
      <c r="N1169" s="166"/>
      <c r="O1169" s="166"/>
      <c r="P1169" s="166"/>
      <c r="Q1169" s="166"/>
      <c r="R1169" s="166"/>
      <c r="S1169" s="166"/>
      <c r="T1169" s="166"/>
      <c r="U1169" s="166"/>
      <c r="V1169" s="422"/>
      <c r="W1169" s="761"/>
      <c r="X1169" s="761"/>
      <c r="Y1169" s="763"/>
      <c r="Z1169" s="166"/>
      <c r="AA1169" s="166"/>
      <c r="AB1169" s="584"/>
    </row>
    <row r="1170" spans="1:28" ht="15.75" customHeight="1">
      <c r="A1170" s="759"/>
      <c r="B1170" s="751"/>
      <c r="C1170" s="752"/>
      <c r="D1170" s="751"/>
      <c r="E1170" s="753"/>
      <c r="F1170" s="750"/>
      <c r="G1170" s="166">
        <v>2023</v>
      </c>
      <c r="H1170" s="166"/>
      <c r="I1170" s="166"/>
      <c r="J1170" s="166"/>
      <c r="K1170" s="166"/>
      <c r="L1170" s="166"/>
      <c r="M1170" s="166"/>
      <c r="N1170" s="166"/>
      <c r="O1170" s="166"/>
      <c r="P1170" s="166"/>
      <c r="Q1170" s="166"/>
      <c r="R1170" s="166"/>
      <c r="S1170" s="166"/>
      <c r="T1170" s="166"/>
      <c r="U1170" s="166"/>
      <c r="V1170" s="422"/>
      <c r="W1170" s="761"/>
      <c r="X1170" s="761"/>
      <c r="Y1170" s="763"/>
      <c r="Z1170" s="166"/>
      <c r="AA1170" s="166"/>
      <c r="AB1170" s="584"/>
    </row>
    <row r="1171" spans="1:28" ht="15.75" customHeight="1">
      <c r="A1171" s="759"/>
      <c r="B1171" s="751"/>
      <c r="C1171" s="752"/>
      <c r="D1171" s="751"/>
      <c r="E1171" s="753"/>
      <c r="F1171" s="750" t="s">
        <v>388</v>
      </c>
      <c r="G1171" s="166">
        <v>2015</v>
      </c>
      <c r="H1171" s="166"/>
      <c r="I1171" s="166"/>
      <c r="J1171" s="166"/>
      <c r="K1171" s="166"/>
      <c r="L1171" s="166"/>
      <c r="M1171" s="166"/>
      <c r="N1171" s="166"/>
      <c r="O1171" s="166"/>
      <c r="P1171" s="166"/>
      <c r="Q1171" s="166"/>
      <c r="R1171" s="166"/>
      <c r="S1171" s="166"/>
      <c r="T1171" s="166"/>
      <c r="U1171" s="166"/>
      <c r="V1171" s="422"/>
      <c r="W1171" s="761"/>
      <c r="X1171" s="761"/>
      <c r="Y1171" s="763"/>
      <c r="Z1171" s="166"/>
      <c r="AA1171" s="166"/>
      <c r="AB1171" s="584"/>
    </row>
    <row r="1172" spans="1:28" ht="15.75" customHeight="1">
      <c r="A1172" s="759"/>
      <c r="B1172" s="751"/>
      <c r="C1172" s="752"/>
      <c r="D1172" s="751"/>
      <c r="E1172" s="753"/>
      <c r="F1172" s="750"/>
      <c r="G1172" s="166">
        <v>2016</v>
      </c>
      <c r="H1172" s="166"/>
      <c r="I1172" s="166"/>
      <c r="J1172" s="166"/>
      <c r="K1172" s="166"/>
      <c r="L1172" s="166"/>
      <c r="M1172" s="166"/>
      <c r="N1172" s="166"/>
      <c r="O1172" s="166"/>
      <c r="P1172" s="166"/>
      <c r="Q1172" s="166"/>
      <c r="R1172" s="166"/>
      <c r="S1172" s="166"/>
      <c r="T1172" s="166"/>
      <c r="U1172" s="166"/>
      <c r="V1172" s="422"/>
      <c r="W1172" s="761"/>
      <c r="X1172" s="761"/>
      <c r="Y1172" s="763"/>
      <c r="Z1172" s="166"/>
      <c r="AA1172" s="166"/>
      <c r="AB1172" s="584"/>
    </row>
    <row r="1173" spans="1:28" ht="15.75" customHeight="1">
      <c r="A1173" s="759"/>
      <c r="B1173" s="751"/>
      <c r="C1173" s="752"/>
      <c r="D1173" s="751"/>
      <c r="E1173" s="753"/>
      <c r="F1173" s="750"/>
      <c r="G1173" s="166">
        <v>2023</v>
      </c>
      <c r="H1173" s="166"/>
      <c r="I1173" s="166"/>
      <c r="J1173" s="166"/>
      <c r="K1173" s="166"/>
      <c r="L1173" s="166"/>
      <c r="M1173" s="166"/>
      <c r="N1173" s="166"/>
      <c r="O1173" s="166"/>
      <c r="P1173" s="166"/>
      <c r="Q1173" s="166"/>
      <c r="R1173" s="166"/>
      <c r="S1173" s="166"/>
      <c r="T1173" s="166"/>
      <c r="U1173" s="166"/>
      <c r="V1173" s="422"/>
      <c r="W1173" s="761"/>
      <c r="X1173" s="761"/>
      <c r="Y1173" s="763"/>
      <c r="Z1173" s="166"/>
      <c r="AA1173" s="166"/>
      <c r="AB1173" s="584"/>
    </row>
    <row r="1174" spans="1:28" ht="15.75" customHeight="1">
      <c r="A1174" s="759"/>
      <c r="B1174" s="751">
        <v>3</v>
      </c>
      <c r="C1174" s="752" t="s">
        <v>443</v>
      </c>
      <c r="D1174" s="751" t="s">
        <v>442</v>
      </c>
      <c r="E1174" s="753" t="s">
        <v>385</v>
      </c>
      <c r="F1174" s="750" t="s">
        <v>389</v>
      </c>
      <c r="G1174" s="166">
        <v>2015</v>
      </c>
      <c r="H1174" s="166"/>
      <c r="I1174" s="166"/>
      <c r="J1174" s="166"/>
      <c r="K1174" s="166"/>
      <c r="L1174" s="166"/>
      <c r="M1174" s="166"/>
      <c r="N1174" s="166"/>
      <c r="O1174" s="166"/>
      <c r="P1174" s="166"/>
      <c r="Q1174" s="166"/>
      <c r="R1174" s="166"/>
      <c r="S1174" s="166"/>
      <c r="T1174" s="166"/>
      <c r="U1174" s="166"/>
      <c r="V1174" s="422"/>
      <c r="W1174" s="748" t="s">
        <v>384</v>
      </c>
      <c r="X1174" s="748" t="s">
        <v>384</v>
      </c>
      <c r="Y1174" s="763">
        <v>17197407</v>
      </c>
      <c r="Z1174" s="166"/>
      <c r="AA1174" s="166"/>
      <c r="AB1174" s="584"/>
    </row>
    <row r="1175" spans="1:28" ht="15.75" customHeight="1">
      <c r="A1175" s="759"/>
      <c r="B1175" s="751"/>
      <c r="C1175" s="752"/>
      <c r="D1175" s="751"/>
      <c r="E1175" s="753"/>
      <c r="F1175" s="750"/>
      <c r="G1175" s="166">
        <v>2016</v>
      </c>
      <c r="H1175" s="166"/>
      <c r="I1175" s="166"/>
      <c r="J1175" s="166"/>
      <c r="K1175" s="166"/>
      <c r="L1175" s="166"/>
      <c r="M1175" s="166"/>
      <c r="N1175" s="166"/>
      <c r="O1175" s="166"/>
      <c r="P1175" s="166"/>
      <c r="Q1175" s="166"/>
      <c r="R1175" s="166"/>
      <c r="S1175" s="166"/>
      <c r="T1175" s="166"/>
      <c r="U1175" s="166"/>
      <c r="V1175" s="422"/>
      <c r="W1175" s="748"/>
      <c r="X1175" s="748"/>
      <c r="Y1175" s="763"/>
      <c r="Z1175" s="166"/>
      <c r="AA1175" s="166"/>
      <c r="AB1175" s="584"/>
    </row>
    <row r="1176" spans="1:28" ht="15.75" customHeight="1">
      <c r="A1176" s="759"/>
      <c r="B1176" s="751"/>
      <c r="C1176" s="752"/>
      <c r="D1176" s="751"/>
      <c r="E1176" s="753"/>
      <c r="F1176" s="750"/>
      <c r="G1176" s="166">
        <v>2023</v>
      </c>
      <c r="H1176" s="166"/>
      <c r="I1176" s="166"/>
      <c r="J1176" s="166"/>
      <c r="K1176" s="166"/>
      <c r="L1176" s="166"/>
      <c r="M1176" s="166"/>
      <c r="N1176" s="166"/>
      <c r="O1176" s="166"/>
      <c r="P1176" s="166"/>
      <c r="Q1176" s="166"/>
      <c r="R1176" s="166"/>
      <c r="S1176" s="166"/>
      <c r="T1176" s="166"/>
      <c r="U1176" s="166"/>
      <c r="V1176" s="422"/>
      <c r="W1176" s="748"/>
      <c r="X1176" s="748"/>
      <c r="Y1176" s="763"/>
      <c r="Z1176" s="166"/>
      <c r="AA1176" s="166"/>
      <c r="AB1176" s="584"/>
    </row>
    <row r="1177" spans="1:28" ht="15.75" customHeight="1">
      <c r="A1177" s="759"/>
      <c r="B1177" s="751"/>
      <c r="C1177" s="752"/>
      <c r="D1177" s="751"/>
      <c r="E1177" s="753"/>
      <c r="F1177" s="750" t="s">
        <v>388</v>
      </c>
      <c r="G1177" s="166">
        <v>2015</v>
      </c>
      <c r="H1177" s="166"/>
      <c r="I1177" s="166"/>
      <c r="J1177" s="166"/>
      <c r="K1177" s="166"/>
      <c r="L1177" s="166"/>
      <c r="M1177" s="166"/>
      <c r="N1177" s="166"/>
      <c r="O1177" s="166"/>
      <c r="P1177" s="166"/>
      <c r="Q1177" s="166"/>
      <c r="R1177" s="166"/>
      <c r="S1177" s="166"/>
      <c r="T1177" s="166"/>
      <c r="U1177" s="166"/>
      <c r="V1177" s="422"/>
      <c r="W1177" s="748"/>
      <c r="X1177" s="748"/>
      <c r="Y1177" s="763"/>
      <c r="Z1177" s="166"/>
      <c r="AA1177" s="166"/>
      <c r="AB1177" s="584"/>
    </row>
    <row r="1178" spans="1:28" ht="15.75" customHeight="1">
      <c r="A1178" s="759"/>
      <c r="B1178" s="751"/>
      <c r="C1178" s="752"/>
      <c r="D1178" s="751"/>
      <c r="E1178" s="753"/>
      <c r="F1178" s="750"/>
      <c r="G1178" s="166">
        <v>2016</v>
      </c>
      <c r="H1178" s="166"/>
      <c r="I1178" s="166"/>
      <c r="J1178" s="166"/>
      <c r="K1178" s="166"/>
      <c r="L1178" s="166"/>
      <c r="M1178" s="166"/>
      <c r="N1178" s="166"/>
      <c r="O1178" s="166"/>
      <c r="P1178" s="166"/>
      <c r="Q1178" s="166"/>
      <c r="R1178" s="166"/>
      <c r="S1178" s="166"/>
      <c r="T1178" s="166"/>
      <c r="U1178" s="166"/>
      <c r="V1178" s="422"/>
      <c r="W1178" s="748"/>
      <c r="X1178" s="748"/>
      <c r="Y1178" s="763"/>
      <c r="Z1178" s="166"/>
      <c r="AA1178" s="166"/>
      <c r="AB1178" s="584"/>
    </row>
    <row r="1179" spans="1:28" ht="15.75" customHeight="1">
      <c r="A1179" s="759"/>
      <c r="B1179" s="751"/>
      <c r="C1179" s="752"/>
      <c r="D1179" s="751"/>
      <c r="E1179" s="753"/>
      <c r="F1179" s="750"/>
      <c r="G1179" s="166">
        <v>2023</v>
      </c>
      <c r="H1179" s="166"/>
      <c r="I1179" s="166"/>
      <c r="J1179" s="166"/>
      <c r="K1179" s="166"/>
      <c r="L1179" s="166"/>
      <c r="M1179" s="166"/>
      <c r="N1179" s="166"/>
      <c r="O1179" s="166"/>
      <c r="P1179" s="166"/>
      <c r="Q1179" s="166"/>
      <c r="R1179" s="166"/>
      <c r="S1179" s="166"/>
      <c r="T1179" s="166"/>
      <c r="U1179" s="166"/>
      <c r="V1179" s="422"/>
      <c r="W1179" s="748"/>
      <c r="X1179" s="748"/>
      <c r="Y1179" s="763"/>
      <c r="Z1179" s="166"/>
      <c r="AA1179" s="166"/>
      <c r="AB1179" s="584"/>
    </row>
    <row r="1180" spans="1:28" ht="15.75" customHeight="1">
      <c r="A1180" s="759"/>
      <c r="B1180" s="751">
        <v>4</v>
      </c>
      <c r="C1180" s="752" t="s">
        <v>409</v>
      </c>
      <c r="D1180" s="751" t="s">
        <v>441</v>
      </c>
      <c r="E1180" s="753" t="s">
        <v>385</v>
      </c>
      <c r="F1180" s="750" t="s">
        <v>389</v>
      </c>
      <c r="G1180" s="166">
        <v>2015</v>
      </c>
      <c r="H1180" s="166"/>
      <c r="I1180" s="166"/>
      <c r="J1180" s="166"/>
      <c r="K1180" s="166"/>
      <c r="L1180" s="166"/>
      <c r="M1180" s="166"/>
      <c r="N1180" s="166"/>
      <c r="O1180" s="166"/>
      <c r="P1180" s="166"/>
      <c r="Q1180" s="166"/>
      <c r="R1180" s="166"/>
      <c r="S1180" s="166"/>
      <c r="T1180" s="166"/>
      <c r="U1180" s="166"/>
      <c r="V1180" s="422"/>
      <c r="W1180" s="761" t="s">
        <v>384</v>
      </c>
      <c r="X1180" s="761" t="s">
        <v>384</v>
      </c>
      <c r="Y1180" s="763">
        <v>258</v>
      </c>
      <c r="Z1180" s="166"/>
      <c r="AA1180" s="166"/>
      <c r="AB1180" s="584"/>
    </row>
    <row r="1181" spans="1:28" ht="15.75" customHeight="1">
      <c r="A1181" s="759"/>
      <c r="B1181" s="751"/>
      <c r="C1181" s="752"/>
      <c r="D1181" s="751"/>
      <c r="E1181" s="753"/>
      <c r="F1181" s="750"/>
      <c r="G1181" s="166">
        <v>2016</v>
      </c>
      <c r="H1181" s="166"/>
      <c r="I1181" s="166"/>
      <c r="J1181" s="166"/>
      <c r="K1181" s="166"/>
      <c r="L1181" s="166"/>
      <c r="M1181" s="166"/>
      <c r="N1181" s="166"/>
      <c r="O1181" s="166"/>
      <c r="P1181" s="166"/>
      <c r="Q1181" s="166"/>
      <c r="R1181" s="166"/>
      <c r="S1181" s="166"/>
      <c r="T1181" s="166"/>
      <c r="U1181" s="166"/>
      <c r="V1181" s="422"/>
      <c r="W1181" s="761"/>
      <c r="X1181" s="761"/>
      <c r="Y1181" s="763"/>
      <c r="Z1181" s="166"/>
      <c r="AA1181" s="166"/>
      <c r="AB1181" s="584"/>
    </row>
    <row r="1182" spans="1:28" ht="15.75" customHeight="1">
      <c r="A1182" s="759"/>
      <c r="B1182" s="751"/>
      <c r="C1182" s="752"/>
      <c r="D1182" s="751"/>
      <c r="E1182" s="753"/>
      <c r="F1182" s="750"/>
      <c r="G1182" s="166">
        <v>2023</v>
      </c>
      <c r="H1182" s="166"/>
      <c r="I1182" s="166"/>
      <c r="J1182" s="166"/>
      <c r="K1182" s="166"/>
      <c r="L1182" s="166"/>
      <c r="M1182" s="166"/>
      <c r="N1182" s="166"/>
      <c r="O1182" s="166"/>
      <c r="P1182" s="166"/>
      <c r="Q1182" s="166"/>
      <c r="R1182" s="166"/>
      <c r="S1182" s="166"/>
      <c r="T1182" s="166"/>
      <c r="U1182" s="166"/>
      <c r="V1182" s="422"/>
      <c r="W1182" s="761"/>
      <c r="X1182" s="761"/>
      <c r="Y1182" s="763"/>
      <c r="Z1182" s="166"/>
      <c r="AA1182" s="166"/>
      <c r="AB1182" s="584"/>
    </row>
    <row r="1183" spans="1:28" ht="15.75" customHeight="1">
      <c r="A1183" s="759"/>
      <c r="B1183" s="751"/>
      <c r="C1183" s="752"/>
      <c r="D1183" s="751"/>
      <c r="E1183" s="753"/>
      <c r="F1183" s="750" t="s">
        <v>388</v>
      </c>
      <c r="G1183" s="166">
        <v>2015</v>
      </c>
      <c r="H1183" s="166"/>
      <c r="I1183" s="166"/>
      <c r="J1183" s="166"/>
      <c r="K1183" s="166"/>
      <c r="L1183" s="166"/>
      <c r="M1183" s="166"/>
      <c r="N1183" s="166"/>
      <c r="O1183" s="166"/>
      <c r="P1183" s="166"/>
      <c r="Q1183" s="166"/>
      <c r="R1183" s="166"/>
      <c r="S1183" s="166"/>
      <c r="T1183" s="166"/>
      <c r="U1183" s="166"/>
      <c r="V1183" s="422"/>
      <c r="W1183" s="761"/>
      <c r="X1183" s="761"/>
      <c r="Y1183" s="763"/>
      <c r="Z1183" s="166"/>
      <c r="AA1183" s="166"/>
      <c r="AB1183" s="584"/>
    </row>
    <row r="1184" spans="1:28" ht="15.75" customHeight="1">
      <c r="A1184" s="759"/>
      <c r="B1184" s="751"/>
      <c r="C1184" s="752"/>
      <c r="D1184" s="751"/>
      <c r="E1184" s="753"/>
      <c r="F1184" s="750"/>
      <c r="G1184" s="166">
        <v>2016</v>
      </c>
      <c r="H1184" s="166"/>
      <c r="I1184" s="166"/>
      <c r="J1184" s="166"/>
      <c r="K1184" s="166"/>
      <c r="L1184" s="166"/>
      <c r="M1184" s="166"/>
      <c r="N1184" s="166"/>
      <c r="O1184" s="166"/>
      <c r="P1184" s="166"/>
      <c r="Q1184" s="166"/>
      <c r="R1184" s="166"/>
      <c r="S1184" s="166"/>
      <c r="T1184" s="166"/>
      <c r="U1184" s="166"/>
      <c r="V1184" s="422"/>
      <c r="W1184" s="761"/>
      <c r="X1184" s="761"/>
      <c r="Y1184" s="763"/>
      <c r="Z1184" s="166"/>
      <c r="AA1184" s="166"/>
      <c r="AB1184" s="584"/>
    </row>
    <row r="1185" spans="1:28" ht="15.75" customHeight="1">
      <c r="A1185" s="759"/>
      <c r="B1185" s="751"/>
      <c r="C1185" s="752"/>
      <c r="D1185" s="751"/>
      <c r="E1185" s="753"/>
      <c r="F1185" s="750"/>
      <c r="G1185" s="166">
        <v>2023</v>
      </c>
      <c r="H1185" s="166"/>
      <c r="I1185" s="166"/>
      <c r="J1185" s="166"/>
      <c r="K1185" s="166"/>
      <c r="L1185" s="166"/>
      <c r="M1185" s="166"/>
      <c r="N1185" s="166"/>
      <c r="O1185" s="166"/>
      <c r="P1185" s="166"/>
      <c r="Q1185" s="166"/>
      <c r="R1185" s="166"/>
      <c r="S1185" s="166"/>
      <c r="T1185" s="166"/>
      <c r="U1185" s="166"/>
      <c r="V1185" s="422"/>
      <c r="W1185" s="761"/>
      <c r="X1185" s="761"/>
      <c r="Y1185" s="763"/>
      <c r="Z1185" s="166"/>
      <c r="AA1185" s="166"/>
      <c r="AB1185" s="584"/>
    </row>
    <row r="1186" spans="1:28" ht="15.75" customHeight="1">
      <c r="A1186" s="759"/>
      <c r="B1186" s="751">
        <v>5</v>
      </c>
      <c r="C1186" s="752" t="s">
        <v>440</v>
      </c>
      <c r="D1186" s="751" t="s">
        <v>390</v>
      </c>
      <c r="E1186" s="753" t="s">
        <v>385</v>
      </c>
      <c r="F1186" s="750" t="s">
        <v>389</v>
      </c>
      <c r="G1186" s="166">
        <v>2015</v>
      </c>
      <c r="H1186" s="166"/>
      <c r="I1186" s="166"/>
      <c r="J1186" s="166"/>
      <c r="K1186" s="166"/>
      <c r="L1186" s="166"/>
      <c r="M1186" s="166"/>
      <c r="N1186" s="166"/>
      <c r="O1186" s="166"/>
      <c r="P1186" s="166"/>
      <c r="Q1186" s="166"/>
      <c r="R1186" s="166"/>
      <c r="S1186" s="166"/>
      <c r="T1186" s="166"/>
      <c r="U1186" s="166"/>
      <c r="V1186" s="422"/>
      <c r="W1186" s="748" t="s">
        <v>384</v>
      </c>
      <c r="X1186" s="748" t="s">
        <v>384</v>
      </c>
      <c r="Y1186" s="763">
        <v>87</v>
      </c>
      <c r="Z1186" s="166"/>
      <c r="AA1186" s="166"/>
      <c r="AB1186" s="584"/>
    </row>
    <row r="1187" spans="1:28" ht="15.75" customHeight="1">
      <c r="A1187" s="759"/>
      <c r="B1187" s="751"/>
      <c r="C1187" s="752"/>
      <c r="D1187" s="751"/>
      <c r="E1187" s="753"/>
      <c r="F1187" s="750"/>
      <c r="G1187" s="166">
        <v>2016</v>
      </c>
      <c r="H1187" s="166"/>
      <c r="I1187" s="166"/>
      <c r="J1187" s="166"/>
      <c r="K1187" s="166"/>
      <c r="L1187" s="166"/>
      <c r="M1187" s="166"/>
      <c r="N1187" s="166"/>
      <c r="O1187" s="166"/>
      <c r="P1187" s="166"/>
      <c r="Q1187" s="166"/>
      <c r="R1187" s="166"/>
      <c r="S1187" s="166"/>
      <c r="T1187" s="166"/>
      <c r="U1187" s="166"/>
      <c r="V1187" s="422"/>
      <c r="W1187" s="748"/>
      <c r="X1187" s="748"/>
      <c r="Y1187" s="763"/>
      <c r="Z1187" s="166"/>
      <c r="AA1187" s="166"/>
      <c r="AB1187" s="584"/>
    </row>
    <row r="1188" spans="1:28" ht="15.75" customHeight="1">
      <c r="A1188" s="759"/>
      <c r="B1188" s="751"/>
      <c r="C1188" s="752"/>
      <c r="D1188" s="751"/>
      <c r="E1188" s="753"/>
      <c r="F1188" s="750"/>
      <c r="G1188" s="166">
        <v>2023</v>
      </c>
      <c r="H1188" s="166"/>
      <c r="I1188" s="166"/>
      <c r="J1188" s="166"/>
      <c r="K1188" s="166"/>
      <c r="L1188" s="166"/>
      <c r="M1188" s="166"/>
      <c r="N1188" s="166"/>
      <c r="O1188" s="166"/>
      <c r="P1188" s="166"/>
      <c r="Q1188" s="166"/>
      <c r="R1188" s="166"/>
      <c r="S1188" s="166"/>
      <c r="T1188" s="166"/>
      <c r="U1188" s="166"/>
      <c r="V1188" s="422"/>
      <c r="W1188" s="748"/>
      <c r="X1188" s="748"/>
      <c r="Y1188" s="763"/>
      <c r="Z1188" s="166"/>
      <c r="AA1188" s="166"/>
      <c r="AB1188" s="584"/>
    </row>
    <row r="1189" spans="1:28" ht="15.75" customHeight="1">
      <c r="A1189" s="759"/>
      <c r="B1189" s="751"/>
      <c r="C1189" s="752"/>
      <c r="D1189" s="751"/>
      <c r="E1189" s="753"/>
      <c r="F1189" s="750" t="s">
        <v>388</v>
      </c>
      <c r="G1189" s="166">
        <v>2015</v>
      </c>
      <c r="H1189" s="166"/>
      <c r="I1189" s="166"/>
      <c r="J1189" s="166"/>
      <c r="K1189" s="166"/>
      <c r="L1189" s="166"/>
      <c r="M1189" s="166"/>
      <c r="N1189" s="166"/>
      <c r="O1189" s="166"/>
      <c r="P1189" s="166"/>
      <c r="Q1189" s="166"/>
      <c r="R1189" s="166"/>
      <c r="S1189" s="166"/>
      <c r="T1189" s="166"/>
      <c r="U1189" s="166"/>
      <c r="V1189" s="422"/>
      <c r="W1189" s="748"/>
      <c r="X1189" s="748"/>
      <c r="Y1189" s="763"/>
      <c r="Z1189" s="166"/>
      <c r="AA1189" s="166"/>
      <c r="AB1189" s="584"/>
    </row>
    <row r="1190" spans="1:28" ht="15.75" customHeight="1">
      <c r="A1190" s="759"/>
      <c r="B1190" s="751"/>
      <c r="C1190" s="752"/>
      <c r="D1190" s="751"/>
      <c r="E1190" s="753"/>
      <c r="F1190" s="750"/>
      <c r="G1190" s="166">
        <v>2016</v>
      </c>
      <c r="H1190" s="166"/>
      <c r="I1190" s="166"/>
      <c r="J1190" s="166"/>
      <c r="K1190" s="166"/>
      <c r="L1190" s="166"/>
      <c r="M1190" s="166"/>
      <c r="N1190" s="166"/>
      <c r="O1190" s="166"/>
      <c r="P1190" s="166"/>
      <c r="Q1190" s="166"/>
      <c r="R1190" s="166"/>
      <c r="S1190" s="166"/>
      <c r="T1190" s="166"/>
      <c r="U1190" s="166"/>
      <c r="V1190" s="422"/>
      <c r="W1190" s="748"/>
      <c r="X1190" s="748"/>
      <c r="Y1190" s="763"/>
      <c r="Z1190" s="166"/>
      <c r="AA1190" s="166"/>
      <c r="AB1190" s="584"/>
    </row>
    <row r="1191" spans="1:28" ht="15.75" customHeight="1">
      <c r="A1191" s="759"/>
      <c r="B1191" s="751"/>
      <c r="C1191" s="752"/>
      <c r="D1191" s="751"/>
      <c r="E1191" s="753"/>
      <c r="F1191" s="750"/>
      <c r="G1191" s="166">
        <v>2023</v>
      </c>
      <c r="H1191" s="166"/>
      <c r="I1191" s="166"/>
      <c r="J1191" s="166"/>
      <c r="K1191" s="166"/>
      <c r="L1191" s="166"/>
      <c r="M1191" s="166"/>
      <c r="N1191" s="166"/>
      <c r="O1191" s="166"/>
      <c r="P1191" s="166"/>
      <c r="Q1191" s="166"/>
      <c r="R1191" s="166"/>
      <c r="S1191" s="166"/>
      <c r="T1191" s="166"/>
      <c r="U1191" s="166"/>
      <c r="V1191" s="422"/>
      <c r="W1191" s="748"/>
      <c r="X1191" s="748"/>
      <c r="Y1191" s="763"/>
      <c r="Z1191" s="166"/>
      <c r="AA1191" s="166"/>
      <c r="AB1191" s="584"/>
    </row>
    <row r="1192" spans="1:28" ht="15.75" customHeight="1">
      <c r="A1192" s="759"/>
      <c r="B1192" s="751">
        <v>6</v>
      </c>
      <c r="C1192" s="752" t="s">
        <v>590</v>
      </c>
      <c r="D1192" s="751" t="s">
        <v>441</v>
      </c>
      <c r="E1192" s="753" t="s">
        <v>385</v>
      </c>
      <c r="F1192" s="750" t="s">
        <v>389</v>
      </c>
      <c r="G1192" s="166">
        <v>2015</v>
      </c>
      <c r="H1192" s="166"/>
      <c r="I1192" s="166"/>
      <c r="J1192" s="166"/>
      <c r="K1192" s="166"/>
      <c r="L1192" s="166"/>
      <c r="M1192" s="166"/>
      <c r="N1192" s="166"/>
      <c r="O1192" s="166"/>
      <c r="P1192" s="166"/>
      <c r="Q1192" s="166"/>
      <c r="R1192" s="166"/>
      <c r="S1192" s="166"/>
      <c r="T1192" s="166"/>
      <c r="U1192" s="166"/>
      <c r="V1192" s="422"/>
      <c r="W1192" s="761" t="s">
        <v>384</v>
      </c>
      <c r="X1192" s="761" t="s">
        <v>384</v>
      </c>
      <c r="Y1192" s="763">
        <v>53</v>
      </c>
      <c r="Z1192" s="166"/>
      <c r="AA1192" s="166"/>
      <c r="AB1192" s="584"/>
    </row>
    <row r="1193" spans="1:28" ht="15.75" customHeight="1">
      <c r="A1193" s="759"/>
      <c r="B1193" s="751"/>
      <c r="C1193" s="752"/>
      <c r="D1193" s="751"/>
      <c r="E1193" s="753"/>
      <c r="F1193" s="750"/>
      <c r="G1193" s="166">
        <v>2016</v>
      </c>
      <c r="H1193" s="166"/>
      <c r="I1193" s="166"/>
      <c r="J1193" s="166"/>
      <c r="K1193" s="166"/>
      <c r="L1193" s="166"/>
      <c r="M1193" s="166"/>
      <c r="N1193" s="166"/>
      <c r="O1193" s="166"/>
      <c r="P1193" s="166"/>
      <c r="Q1193" s="166"/>
      <c r="R1193" s="166"/>
      <c r="S1193" s="166"/>
      <c r="T1193" s="166"/>
      <c r="U1193" s="166"/>
      <c r="V1193" s="422"/>
      <c r="W1193" s="761"/>
      <c r="X1193" s="761"/>
      <c r="Y1193" s="763"/>
      <c r="Z1193" s="166"/>
      <c r="AA1193" s="166"/>
      <c r="AB1193" s="584"/>
    </row>
    <row r="1194" spans="1:28" ht="15.75" customHeight="1">
      <c r="A1194" s="759"/>
      <c r="B1194" s="751"/>
      <c r="C1194" s="752"/>
      <c r="D1194" s="751"/>
      <c r="E1194" s="753"/>
      <c r="F1194" s="750"/>
      <c r="G1194" s="166">
        <v>2023</v>
      </c>
      <c r="H1194" s="166"/>
      <c r="I1194" s="166"/>
      <c r="J1194" s="166"/>
      <c r="K1194" s="166"/>
      <c r="L1194" s="166"/>
      <c r="M1194" s="166"/>
      <c r="N1194" s="166"/>
      <c r="O1194" s="166"/>
      <c r="P1194" s="166"/>
      <c r="Q1194" s="166"/>
      <c r="R1194" s="166"/>
      <c r="S1194" s="166"/>
      <c r="T1194" s="166"/>
      <c r="U1194" s="166"/>
      <c r="V1194" s="422"/>
      <c r="W1194" s="761"/>
      <c r="X1194" s="761"/>
      <c r="Y1194" s="763"/>
      <c r="Z1194" s="166"/>
      <c r="AA1194" s="166"/>
      <c r="AB1194" s="584"/>
    </row>
    <row r="1195" spans="1:28" ht="15.75" customHeight="1">
      <c r="A1195" s="759"/>
      <c r="B1195" s="751"/>
      <c r="C1195" s="752"/>
      <c r="D1195" s="751"/>
      <c r="E1195" s="753"/>
      <c r="F1195" s="750" t="s">
        <v>388</v>
      </c>
      <c r="G1195" s="166">
        <v>2015</v>
      </c>
      <c r="H1195" s="166"/>
      <c r="I1195" s="166"/>
      <c r="J1195" s="166"/>
      <c r="K1195" s="166"/>
      <c r="L1195" s="166"/>
      <c r="M1195" s="166"/>
      <c r="N1195" s="166"/>
      <c r="O1195" s="166"/>
      <c r="P1195" s="166"/>
      <c r="Q1195" s="166"/>
      <c r="R1195" s="166"/>
      <c r="S1195" s="166"/>
      <c r="T1195" s="166"/>
      <c r="U1195" s="166"/>
      <c r="V1195" s="422"/>
      <c r="W1195" s="761"/>
      <c r="X1195" s="761"/>
      <c r="Y1195" s="763"/>
      <c r="Z1195" s="166"/>
      <c r="AA1195" s="166"/>
      <c r="AB1195" s="584"/>
    </row>
    <row r="1196" spans="1:28" ht="15.75" customHeight="1">
      <c r="A1196" s="759"/>
      <c r="B1196" s="751"/>
      <c r="C1196" s="752"/>
      <c r="D1196" s="751"/>
      <c r="E1196" s="753"/>
      <c r="F1196" s="750"/>
      <c r="G1196" s="166">
        <v>2016</v>
      </c>
      <c r="H1196" s="166"/>
      <c r="I1196" s="166"/>
      <c r="J1196" s="166"/>
      <c r="K1196" s="166"/>
      <c r="L1196" s="166"/>
      <c r="M1196" s="166"/>
      <c r="N1196" s="166"/>
      <c r="O1196" s="166"/>
      <c r="P1196" s="166"/>
      <c r="Q1196" s="166"/>
      <c r="R1196" s="166"/>
      <c r="S1196" s="166"/>
      <c r="T1196" s="166"/>
      <c r="U1196" s="166"/>
      <c r="V1196" s="422"/>
      <c r="W1196" s="761"/>
      <c r="X1196" s="761"/>
      <c r="Y1196" s="763"/>
      <c r="Z1196" s="166"/>
      <c r="AA1196" s="166"/>
      <c r="AB1196" s="584"/>
    </row>
    <row r="1197" spans="1:28" ht="15.75" customHeight="1">
      <c r="A1197" s="759"/>
      <c r="B1197" s="751"/>
      <c r="C1197" s="752"/>
      <c r="D1197" s="751"/>
      <c r="E1197" s="753"/>
      <c r="F1197" s="750"/>
      <c r="G1197" s="166">
        <v>2023</v>
      </c>
      <c r="H1197" s="166"/>
      <c r="I1197" s="166"/>
      <c r="J1197" s="166"/>
      <c r="K1197" s="166"/>
      <c r="L1197" s="166"/>
      <c r="M1197" s="166"/>
      <c r="N1197" s="166"/>
      <c r="O1197" s="166"/>
      <c r="P1197" s="166"/>
      <c r="Q1197" s="166"/>
      <c r="R1197" s="166"/>
      <c r="S1197" s="166"/>
      <c r="T1197" s="166"/>
      <c r="U1197" s="166"/>
      <c r="V1197" s="422"/>
      <c r="W1197" s="761"/>
      <c r="X1197" s="761"/>
      <c r="Y1197" s="763"/>
      <c r="Z1197" s="166"/>
      <c r="AA1197" s="166"/>
      <c r="AB1197" s="584"/>
    </row>
    <row r="1198" spans="1:28" ht="15.75" customHeight="1">
      <c r="A1198" s="759"/>
      <c r="B1198" s="751">
        <v>7</v>
      </c>
      <c r="C1198" s="752" t="s">
        <v>592</v>
      </c>
      <c r="D1198" s="751" t="s">
        <v>441</v>
      </c>
      <c r="E1198" s="753" t="s">
        <v>385</v>
      </c>
      <c r="F1198" s="750" t="s">
        <v>389</v>
      </c>
      <c r="G1198" s="166">
        <v>2015</v>
      </c>
      <c r="H1198" s="166"/>
      <c r="I1198" s="166"/>
      <c r="J1198" s="166"/>
      <c r="K1198" s="166"/>
      <c r="L1198" s="166"/>
      <c r="M1198" s="166"/>
      <c r="N1198" s="166"/>
      <c r="O1198" s="166"/>
      <c r="P1198" s="166"/>
      <c r="Q1198" s="166"/>
      <c r="R1198" s="166"/>
      <c r="S1198" s="166"/>
      <c r="T1198" s="166"/>
      <c r="U1198" s="166"/>
      <c r="V1198" s="422"/>
      <c r="W1198" s="748" t="s">
        <v>384</v>
      </c>
      <c r="X1198" s="748" t="s">
        <v>384</v>
      </c>
      <c r="Y1198" s="763">
        <v>54</v>
      </c>
      <c r="Z1198" s="166"/>
      <c r="AA1198" s="166"/>
      <c r="AB1198" s="584"/>
    </row>
    <row r="1199" spans="1:28" ht="15.75" customHeight="1">
      <c r="A1199" s="759"/>
      <c r="B1199" s="751"/>
      <c r="C1199" s="752"/>
      <c r="D1199" s="751"/>
      <c r="E1199" s="753"/>
      <c r="F1199" s="750"/>
      <c r="G1199" s="166">
        <v>2016</v>
      </c>
      <c r="H1199" s="166"/>
      <c r="I1199" s="166"/>
      <c r="J1199" s="166"/>
      <c r="K1199" s="166"/>
      <c r="L1199" s="166"/>
      <c r="M1199" s="166"/>
      <c r="N1199" s="166"/>
      <c r="O1199" s="166"/>
      <c r="P1199" s="166"/>
      <c r="Q1199" s="166"/>
      <c r="R1199" s="166"/>
      <c r="S1199" s="166"/>
      <c r="T1199" s="166"/>
      <c r="U1199" s="166"/>
      <c r="V1199" s="422"/>
      <c r="W1199" s="748"/>
      <c r="X1199" s="748"/>
      <c r="Y1199" s="763"/>
      <c r="Z1199" s="166"/>
      <c r="AA1199" s="166"/>
      <c r="AB1199" s="584"/>
    </row>
    <row r="1200" spans="1:28" ht="15.75" customHeight="1">
      <c r="A1200" s="759"/>
      <c r="B1200" s="751"/>
      <c r="C1200" s="752"/>
      <c r="D1200" s="751"/>
      <c r="E1200" s="753"/>
      <c r="F1200" s="750"/>
      <c r="G1200" s="166">
        <v>2023</v>
      </c>
      <c r="H1200" s="166"/>
      <c r="I1200" s="166"/>
      <c r="J1200" s="166"/>
      <c r="K1200" s="166"/>
      <c r="L1200" s="166"/>
      <c r="M1200" s="166"/>
      <c r="N1200" s="166"/>
      <c r="O1200" s="166"/>
      <c r="P1200" s="166"/>
      <c r="Q1200" s="166"/>
      <c r="R1200" s="166"/>
      <c r="S1200" s="166"/>
      <c r="T1200" s="166"/>
      <c r="U1200" s="166"/>
      <c r="V1200" s="422"/>
      <c r="W1200" s="748"/>
      <c r="X1200" s="748"/>
      <c r="Y1200" s="763"/>
      <c r="Z1200" s="166"/>
      <c r="AA1200" s="166"/>
      <c r="AB1200" s="584"/>
    </row>
    <row r="1201" spans="1:28" ht="15.75" customHeight="1">
      <c r="A1201" s="759"/>
      <c r="B1201" s="751"/>
      <c r="C1201" s="752"/>
      <c r="D1201" s="751"/>
      <c r="E1201" s="753"/>
      <c r="F1201" s="750" t="s">
        <v>388</v>
      </c>
      <c r="G1201" s="166">
        <v>2015</v>
      </c>
      <c r="H1201" s="166"/>
      <c r="I1201" s="166"/>
      <c r="J1201" s="166"/>
      <c r="K1201" s="166"/>
      <c r="L1201" s="166"/>
      <c r="M1201" s="166"/>
      <c r="N1201" s="166"/>
      <c r="O1201" s="166"/>
      <c r="P1201" s="166"/>
      <c r="Q1201" s="166"/>
      <c r="R1201" s="166"/>
      <c r="S1201" s="166"/>
      <c r="T1201" s="166"/>
      <c r="U1201" s="166"/>
      <c r="V1201" s="422"/>
      <c r="W1201" s="748"/>
      <c r="X1201" s="748"/>
      <c r="Y1201" s="763"/>
      <c r="Z1201" s="166"/>
      <c r="AA1201" s="166"/>
      <c r="AB1201" s="584"/>
    </row>
    <row r="1202" spans="1:28" ht="15.75" customHeight="1">
      <c r="A1202" s="759"/>
      <c r="B1202" s="751"/>
      <c r="C1202" s="752"/>
      <c r="D1202" s="751"/>
      <c r="E1202" s="753"/>
      <c r="F1202" s="750"/>
      <c r="G1202" s="166">
        <v>2016</v>
      </c>
      <c r="H1202" s="166"/>
      <c r="I1202" s="166"/>
      <c r="J1202" s="166"/>
      <c r="K1202" s="166"/>
      <c r="L1202" s="166"/>
      <c r="M1202" s="166"/>
      <c r="N1202" s="166"/>
      <c r="O1202" s="166"/>
      <c r="P1202" s="166"/>
      <c r="Q1202" s="166"/>
      <c r="R1202" s="166"/>
      <c r="S1202" s="166"/>
      <c r="T1202" s="166"/>
      <c r="U1202" s="166"/>
      <c r="V1202" s="422"/>
      <c r="W1202" s="748"/>
      <c r="X1202" s="748"/>
      <c r="Y1202" s="763"/>
      <c r="Z1202" s="166"/>
      <c r="AA1202" s="166"/>
      <c r="AB1202" s="584"/>
    </row>
    <row r="1203" spans="1:28" ht="15.75" customHeight="1">
      <c r="A1203" s="759"/>
      <c r="B1203" s="751"/>
      <c r="C1203" s="752"/>
      <c r="D1203" s="751"/>
      <c r="E1203" s="753"/>
      <c r="F1203" s="750"/>
      <c r="G1203" s="166">
        <v>2023</v>
      </c>
      <c r="H1203" s="166"/>
      <c r="I1203" s="166"/>
      <c r="J1203" s="166"/>
      <c r="K1203" s="166"/>
      <c r="L1203" s="166"/>
      <c r="M1203" s="166"/>
      <c r="N1203" s="166"/>
      <c r="O1203" s="166"/>
      <c r="P1203" s="166"/>
      <c r="Q1203" s="166"/>
      <c r="R1203" s="166"/>
      <c r="S1203" s="166"/>
      <c r="T1203" s="166"/>
      <c r="U1203" s="166"/>
      <c r="V1203" s="422"/>
      <c r="W1203" s="748"/>
      <c r="X1203" s="748"/>
      <c r="Y1203" s="763"/>
      <c r="Z1203" s="166"/>
      <c r="AA1203" s="166"/>
      <c r="AB1203" s="584"/>
    </row>
    <row r="1204" spans="1:28" ht="12" customHeight="1">
      <c r="A1204" s="759"/>
      <c r="B1204" s="764" t="s">
        <v>140</v>
      </c>
      <c r="C1204" s="764"/>
      <c r="D1204" s="764"/>
      <c r="E1204" s="764"/>
      <c r="F1204" s="764"/>
      <c r="G1204" s="764"/>
      <c r="H1204" s="764"/>
      <c r="I1204" s="764"/>
      <c r="J1204" s="764"/>
      <c r="K1204" s="764"/>
      <c r="L1204" s="764"/>
      <c r="M1204" s="764"/>
      <c r="N1204" s="764"/>
      <c r="O1204" s="764"/>
      <c r="P1204" s="764"/>
      <c r="Q1204" s="764"/>
      <c r="R1204" s="764"/>
      <c r="S1204" s="764"/>
      <c r="T1204" s="764"/>
      <c r="U1204" s="764"/>
      <c r="V1204" s="764"/>
      <c r="W1204" s="764"/>
      <c r="X1204" s="764"/>
      <c r="Y1204" s="764"/>
      <c r="Z1204" s="764"/>
      <c r="AA1204" s="764"/>
      <c r="AB1204" s="764"/>
    </row>
    <row r="1205" spans="1:28" ht="12" customHeight="1">
      <c r="A1205" s="759"/>
      <c r="B1205" s="765"/>
      <c r="C1205" s="765"/>
      <c r="D1205" s="765"/>
      <c r="E1205" s="765"/>
      <c r="F1205" s="765"/>
      <c r="G1205" s="765"/>
      <c r="H1205" s="765"/>
      <c r="I1205" s="765"/>
      <c r="J1205" s="765"/>
      <c r="K1205" s="765"/>
      <c r="L1205" s="765"/>
      <c r="M1205" s="765"/>
      <c r="N1205" s="765"/>
      <c r="O1205" s="765"/>
      <c r="P1205" s="765"/>
      <c r="Q1205" s="765"/>
      <c r="R1205" s="765"/>
      <c r="S1205" s="765"/>
      <c r="T1205" s="765"/>
      <c r="U1205" s="765"/>
      <c r="V1205" s="765"/>
      <c r="W1205" s="765"/>
      <c r="X1205" s="765"/>
      <c r="Y1205" s="765"/>
      <c r="Z1205" s="765"/>
      <c r="AA1205" s="765"/>
      <c r="AB1205" s="765"/>
    </row>
    <row r="1206" spans="1:28" ht="30.75" customHeight="1">
      <c r="A1206" s="758" t="s">
        <v>1032</v>
      </c>
      <c r="B1206" s="758"/>
      <c r="C1206" s="758"/>
      <c r="D1206" s="758"/>
      <c r="E1206" s="758"/>
      <c r="F1206" s="758"/>
      <c r="G1206" s="758"/>
      <c r="H1206" s="758"/>
      <c r="I1206" s="758"/>
      <c r="J1206" s="758"/>
      <c r="K1206" s="758"/>
      <c r="L1206" s="758"/>
      <c r="M1206" s="758"/>
      <c r="N1206" s="758"/>
      <c r="O1206" s="758"/>
      <c r="P1206" s="758"/>
      <c r="Q1206" s="758"/>
      <c r="R1206" s="758"/>
      <c r="S1206" s="758"/>
      <c r="T1206" s="758"/>
      <c r="U1206" s="758"/>
      <c r="V1206" s="758"/>
      <c r="W1206" s="758"/>
      <c r="X1206" s="758"/>
      <c r="Y1206" s="758"/>
      <c r="Z1206" s="758"/>
      <c r="AA1206" s="758"/>
      <c r="AB1206" s="758"/>
    </row>
    <row r="1207" spans="1:28" ht="15.75" customHeight="1">
      <c r="A1207" s="759" t="s">
        <v>691</v>
      </c>
      <c r="B1207" s="751">
        <v>1</v>
      </c>
      <c r="C1207" s="752" t="s">
        <v>433</v>
      </c>
      <c r="D1207" s="751" t="s">
        <v>386</v>
      </c>
      <c r="E1207" s="753" t="s">
        <v>385</v>
      </c>
      <c r="F1207" s="750" t="s">
        <v>389</v>
      </c>
      <c r="G1207" s="166">
        <v>2015</v>
      </c>
      <c r="H1207" s="425"/>
      <c r="I1207" s="425"/>
      <c r="J1207" s="425"/>
      <c r="K1207" s="425"/>
      <c r="L1207" s="425"/>
      <c r="M1207" s="366"/>
      <c r="N1207" s="425"/>
      <c r="O1207" s="425"/>
      <c r="P1207" s="358"/>
      <c r="Q1207" s="425"/>
      <c r="R1207" s="425"/>
      <c r="S1207" s="425"/>
      <c r="T1207" s="425"/>
      <c r="U1207" s="425"/>
      <c r="V1207" s="359"/>
      <c r="W1207" s="792">
        <v>6180</v>
      </c>
      <c r="X1207" s="792">
        <v>9270</v>
      </c>
      <c r="Y1207" s="763">
        <v>15450</v>
      </c>
      <c r="Z1207" s="435"/>
      <c r="AA1207" s="435"/>
      <c r="AB1207" s="586"/>
    </row>
    <row r="1208" spans="1:28" ht="15.75" customHeight="1">
      <c r="A1208" s="759"/>
      <c r="B1208" s="751"/>
      <c r="C1208" s="752"/>
      <c r="D1208" s="751"/>
      <c r="E1208" s="753"/>
      <c r="F1208" s="750"/>
      <c r="G1208" s="432">
        <v>2016</v>
      </c>
      <c r="H1208" s="425"/>
      <c r="I1208" s="425"/>
      <c r="J1208" s="358"/>
      <c r="K1208" s="425"/>
      <c r="L1208" s="425"/>
      <c r="M1208" s="366"/>
      <c r="N1208" s="425"/>
      <c r="O1208" s="425"/>
      <c r="P1208" s="425"/>
      <c r="Q1208" s="425"/>
      <c r="R1208" s="425"/>
      <c r="S1208" s="425"/>
      <c r="T1208" s="425"/>
      <c r="U1208" s="425"/>
      <c r="V1208" s="359"/>
      <c r="W1208" s="792"/>
      <c r="X1208" s="792"/>
      <c r="Y1208" s="763"/>
      <c r="Z1208" s="435"/>
      <c r="AA1208" s="435"/>
      <c r="AB1208" s="586"/>
    </row>
    <row r="1209" spans="1:28" ht="15.75" customHeight="1">
      <c r="A1209" s="759"/>
      <c r="B1209" s="751"/>
      <c r="C1209" s="752"/>
      <c r="D1209" s="751"/>
      <c r="E1209" s="753"/>
      <c r="F1209" s="750"/>
      <c r="G1209" s="432">
        <v>2023</v>
      </c>
      <c r="H1209" s="435"/>
      <c r="I1209" s="435"/>
      <c r="J1209" s="435"/>
      <c r="K1209" s="435"/>
      <c r="L1209" s="435"/>
      <c r="M1209" s="440"/>
      <c r="N1209" s="435"/>
      <c r="O1209" s="435"/>
      <c r="P1209" s="435"/>
      <c r="Q1209" s="435"/>
      <c r="R1209" s="435"/>
      <c r="S1209" s="435"/>
      <c r="T1209" s="435"/>
      <c r="U1209" s="435"/>
      <c r="V1209" s="359"/>
      <c r="W1209" s="792"/>
      <c r="X1209" s="792"/>
      <c r="Y1209" s="763"/>
      <c r="Z1209" s="435"/>
      <c r="AA1209" s="435"/>
      <c r="AB1209" s="586"/>
    </row>
    <row r="1210" spans="1:28" ht="15.75" customHeight="1">
      <c r="A1210" s="759"/>
      <c r="B1210" s="751"/>
      <c r="C1210" s="752"/>
      <c r="D1210" s="751"/>
      <c r="E1210" s="753"/>
      <c r="F1210" s="750" t="s">
        <v>388</v>
      </c>
      <c r="G1210" s="166">
        <v>2015</v>
      </c>
      <c r="H1210" s="432"/>
      <c r="I1210" s="432"/>
      <c r="J1210" s="432"/>
      <c r="K1210" s="432"/>
      <c r="L1210" s="432"/>
      <c r="M1210" s="441"/>
      <c r="N1210" s="432"/>
      <c r="O1210" s="432"/>
      <c r="P1210" s="432"/>
      <c r="Q1210" s="432"/>
      <c r="R1210" s="432"/>
      <c r="S1210" s="432"/>
      <c r="T1210" s="432"/>
      <c r="U1210" s="432"/>
      <c r="V1210" s="442"/>
      <c r="W1210" s="792"/>
      <c r="X1210" s="792"/>
      <c r="Y1210" s="763"/>
      <c r="Z1210" s="166"/>
      <c r="AA1210" s="166"/>
      <c r="AB1210" s="584"/>
    </row>
    <row r="1211" spans="1:28" ht="15.75" customHeight="1">
      <c r="A1211" s="759"/>
      <c r="B1211" s="751"/>
      <c r="C1211" s="752"/>
      <c r="D1211" s="751"/>
      <c r="E1211" s="753"/>
      <c r="F1211" s="750"/>
      <c r="G1211" s="166">
        <v>2016</v>
      </c>
      <c r="H1211" s="432"/>
      <c r="I1211" s="432"/>
      <c r="J1211" s="432"/>
      <c r="K1211" s="432"/>
      <c r="L1211" s="432"/>
      <c r="M1211" s="580" t="s">
        <v>1283</v>
      </c>
      <c r="N1211" s="574"/>
      <c r="O1211" s="574"/>
      <c r="P1211" s="574">
        <v>0</v>
      </c>
      <c r="Q1211" s="574"/>
      <c r="R1211" s="574"/>
      <c r="S1211" s="574"/>
      <c r="T1211" s="574"/>
      <c r="U1211" s="574"/>
      <c r="V1211" s="581">
        <v>2962</v>
      </c>
      <c r="W1211" s="792"/>
      <c r="X1211" s="792"/>
      <c r="Y1211" s="763"/>
      <c r="Z1211" s="166"/>
      <c r="AA1211" s="166"/>
      <c r="AB1211" s="582">
        <f>V1211/Y1207*100</f>
        <v>19.171521035598705</v>
      </c>
    </row>
    <row r="1212" spans="1:28" ht="15.75" customHeight="1">
      <c r="A1212" s="759"/>
      <c r="B1212" s="751"/>
      <c r="C1212" s="752"/>
      <c r="D1212" s="751"/>
      <c r="E1212" s="753"/>
      <c r="F1212" s="750"/>
      <c r="G1212" s="166">
        <v>2023</v>
      </c>
      <c r="H1212" s="432"/>
      <c r="I1212" s="432"/>
      <c r="J1212" s="432"/>
      <c r="K1212" s="432"/>
      <c r="L1212" s="432"/>
      <c r="M1212" s="441"/>
      <c r="N1212" s="432"/>
      <c r="O1212" s="432"/>
      <c r="P1212" s="432"/>
      <c r="Q1212" s="432"/>
      <c r="R1212" s="432"/>
      <c r="S1212" s="432"/>
      <c r="T1212" s="432"/>
      <c r="U1212" s="432"/>
      <c r="V1212" s="442"/>
      <c r="W1212" s="792"/>
      <c r="X1212" s="792"/>
      <c r="Y1212" s="763"/>
      <c r="Z1212" s="166"/>
      <c r="AA1212" s="166"/>
      <c r="AB1212" s="584"/>
    </row>
    <row r="1213" spans="1:28" ht="15.75" customHeight="1">
      <c r="A1213" s="759"/>
      <c r="B1213" s="751">
        <v>2</v>
      </c>
      <c r="C1213" s="752" t="s">
        <v>432</v>
      </c>
      <c r="D1213" s="751" t="s">
        <v>386</v>
      </c>
      <c r="E1213" s="753" t="s">
        <v>385</v>
      </c>
      <c r="F1213" s="750" t="s">
        <v>389</v>
      </c>
      <c r="G1213" s="166">
        <v>2015</v>
      </c>
      <c r="H1213" s="425"/>
      <c r="I1213" s="425"/>
      <c r="J1213" s="358"/>
      <c r="K1213" s="358"/>
      <c r="L1213" s="358"/>
      <c r="M1213" s="360"/>
      <c r="N1213" s="358"/>
      <c r="O1213" s="358"/>
      <c r="P1213" s="358"/>
      <c r="Q1213" s="358"/>
      <c r="R1213" s="358"/>
      <c r="S1213" s="358"/>
      <c r="T1213" s="358"/>
      <c r="U1213" s="358"/>
      <c r="V1213" s="359"/>
      <c r="W1213" s="792">
        <v>3612</v>
      </c>
      <c r="X1213" s="792">
        <v>5418</v>
      </c>
      <c r="Y1213" s="763">
        <v>9030</v>
      </c>
      <c r="Z1213" s="435"/>
      <c r="AA1213" s="435"/>
      <c r="AB1213" s="586"/>
    </row>
    <row r="1214" spans="1:28" ht="15.75" customHeight="1">
      <c r="A1214" s="759"/>
      <c r="B1214" s="751"/>
      <c r="C1214" s="752"/>
      <c r="D1214" s="751"/>
      <c r="E1214" s="753"/>
      <c r="F1214" s="750"/>
      <c r="G1214" s="166">
        <v>2016</v>
      </c>
      <c r="H1214" s="426"/>
      <c r="I1214" s="426"/>
      <c r="J1214" s="358"/>
      <c r="K1214" s="358"/>
      <c r="L1214" s="358"/>
      <c r="M1214" s="360"/>
      <c r="N1214" s="358"/>
      <c r="O1214" s="358"/>
      <c r="P1214" s="358"/>
      <c r="Q1214" s="358"/>
      <c r="R1214" s="358"/>
      <c r="S1214" s="358"/>
      <c r="T1214" s="358"/>
      <c r="U1214" s="358"/>
      <c r="V1214" s="359"/>
      <c r="W1214" s="792"/>
      <c r="X1214" s="792"/>
      <c r="Y1214" s="763"/>
      <c r="Z1214" s="435"/>
      <c r="AA1214" s="435"/>
      <c r="AB1214" s="586"/>
    </row>
    <row r="1215" spans="1:28" ht="15.75" customHeight="1">
      <c r="A1215" s="759"/>
      <c r="B1215" s="751"/>
      <c r="C1215" s="752"/>
      <c r="D1215" s="751"/>
      <c r="E1215" s="753"/>
      <c r="F1215" s="750"/>
      <c r="G1215" s="166">
        <v>2023</v>
      </c>
      <c r="H1215" s="426"/>
      <c r="I1215" s="426"/>
      <c r="J1215" s="358"/>
      <c r="K1215" s="358"/>
      <c r="L1215" s="358"/>
      <c r="M1215" s="360"/>
      <c r="N1215" s="358"/>
      <c r="O1215" s="358"/>
      <c r="P1215" s="358"/>
      <c r="Q1215" s="358"/>
      <c r="R1215" s="358"/>
      <c r="S1215" s="358"/>
      <c r="T1215" s="358"/>
      <c r="U1215" s="358"/>
      <c r="V1215" s="359"/>
      <c r="W1215" s="792"/>
      <c r="X1215" s="792"/>
      <c r="Y1215" s="763"/>
      <c r="Z1215" s="435"/>
      <c r="AA1215" s="435"/>
      <c r="AB1215" s="586"/>
    </row>
    <row r="1216" spans="1:28" ht="15.75" customHeight="1">
      <c r="A1216" s="759"/>
      <c r="B1216" s="751"/>
      <c r="C1216" s="752"/>
      <c r="D1216" s="751"/>
      <c r="E1216" s="753"/>
      <c r="F1216" s="750" t="s">
        <v>388</v>
      </c>
      <c r="G1216" s="166">
        <v>2015</v>
      </c>
      <c r="H1216" s="361"/>
      <c r="I1216" s="361"/>
      <c r="J1216" s="166"/>
      <c r="K1216" s="166"/>
      <c r="L1216" s="166"/>
      <c r="M1216" s="438"/>
      <c r="N1216" s="166"/>
      <c r="O1216" s="166"/>
      <c r="P1216" s="166"/>
      <c r="Q1216" s="166"/>
      <c r="R1216" s="166"/>
      <c r="S1216" s="166"/>
      <c r="T1216" s="166"/>
      <c r="U1216" s="166"/>
      <c r="V1216" s="362"/>
      <c r="W1216" s="792"/>
      <c r="X1216" s="792"/>
      <c r="Y1216" s="763"/>
      <c r="Z1216" s="166"/>
      <c r="AA1216" s="166"/>
      <c r="AB1216" s="584"/>
    </row>
    <row r="1217" spans="1:28" ht="15.75" customHeight="1">
      <c r="A1217" s="759"/>
      <c r="B1217" s="751"/>
      <c r="C1217" s="752"/>
      <c r="D1217" s="751"/>
      <c r="E1217" s="753"/>
      <c r="F1217" s="750"/>
      <c r="G1217" s="166">
        <v>2016</v>
      </c>
      <c r="H1217" s="361"/>
      <c r="I1217" s="361"/>
      <c r="J1217" s="166"/>
      <c r="K1217" s="166"/>
      <c r="L1217" s="166"/>
      <c r="M1217" s="580" t="s">
        <v>1284</v>
      </c>
      <c r="N1217" s="574"/>
      <c r="O1217" s="574"/>
      <c r="P1217" s="574">
        <v>0</v>
      </c>
      <c r="Q1217" s="574"/>
      <c r="R1217" s="574"/>
      <c r="S1217" s="574"/>
      <c r="T1217" s="574"/>
      <c r="U1217" s="574"/>
      <c r="V1217" s="592">
        <v>1758</v>
      </c>
      <c r="W1217" s="792"/>
      <c r="X1217" s="792"/>
      <c r="Y1217" s="763"/>
      <c r="Z1217" s="166"/>
      <c r="AA1217" s="166"/>
      <c r="AB1217" s="582">
        <f>V1217/Y1213*100</f>
        <v>19.46843853820598</v>
      </c>
    </row>
    <row r="1218" spans="1:28" ht="15.75" customHeight="1">
      <c r="A1218" s="759"/>
      <c r="B1218" s="751"/>
      <c r="C1218" s="752"/>
      <c r="D1218" s="751"/>
      <c r="E1218" s="753"/>
      <c r="F1218" s="750"/>
      <c r="G1218" s="166">
        <v>2023</v>
      </c>
      <c r="H1218" s="361"/>
      <c r="I1218" s="361"/>
      <c r="J1218" s="166"/>
      <c r="K1218" s="166"/>
      <c r="L1218" s="166"/>
      <c r="M1218" s="438"/>
      <c r="N1218" s="166"/>
      <c r="O1218" s="166"/>
      <c r="P1218" s="166"/>
      <c r="Q1218" s="166"/>
      <c r="R1218" s="166"/>
      <c r="S1218" s="166"/>
      <c r="T1218" s="166"/>
      <c r="U1218" s="166"/>
      <c r="V1218" s="362"/>
      <c r="W1218" s="792"/>
      <c r="X1218" s="792"/>
      <c r="Y1218" s="763"/>
      <c r="Z1218" s="166"/>
      <c r="AA1218" s="166"/>
      <c r="AB1218" s="584"/>
    </row>
    <row r="1219" spans="1:28" ht="15.75" customHeight="1">
      <c r="A1219" s="759"/>
      <c r="B1219" s="751">
        <v>3</v>
      </c>
      <c r="C1219" s="752" t="s">
        <v>419</v>
      </c>
      <c r="D1219" s="751" t="s">
        <v>386</v>
      </c>
      <c r="E1219" s="753" t="s">
        <v>385</v>
      </c>
      <c r="F1219" s="750" t="s">
        <v>389</v>
      </c>
      <c r="G1219" s="166">
        <v>2015</v>
      </c>
      <c r="H1219" s="425"/>
      <c r="I1219" s="425"/>
      <c r="J1219" s="358"/>
      <c r="K1219" s="358"/>
      <c r="L1219" s="358"/>
      <c r="M1219" s="360"/>
      <c r="N1219" s="358"/>
      <c r="O1219" s="358"/>
      <c r="P1219" s="358"/>
      <c r="Q1219" s="358"/>
      <c r="R1219" s="358"/>
      <c r="S1219" s="358"/>
      <c r="T1219" s="358"/>
      <c r="U1219" s="358"/>
      <c r="V1219" s="359"/>
      <c r="W1219" s="792">
        <v>880</v>
      </c>
      <c r="X1219" s="792">
        <v>1320</v>
      </c>
      <c r="Y1219" s="763">
        <v>2200</v>
      </c>
      <c r="Z1219" s="435"/>
      <c r="AA1219" s="435"/>
      <c r="AB1219" s="586"/>
    </row>
    <row r="1220" spans="1:28" ht="15.75" customHeight="1">
      <c r="A1220" s="759"/>
      <c r="B1220" s="751"/>
      <c r="C1220" s="752"/>
      <c r="D1220" s="751"/>
      <c r="E1220" s="753"/>
      <c r="F1220" s="750"/>
      <c r="G1220" s="166">
        <v>2016</v>
      </c>
      <c r="H1220" s="426"/>
      <c r="I1220" s="426"/>
      <c r="J1220" s="358"/>
      <c r="K1220" s="358"/>
      <c r="L1220" s="358"/>
      <c r="M1220" s="360"/>
      <c r="N1220" s="358"/>
      <c r="O1220" s="358"/>
      <c r="P1220" s="358"/>
      <c r="Q1220" s="358"/>
      <c r="R1220" s="358"/>
      <c r="S1220" s="358"/>
      <c r="T1220" s="358"/>
      <c r="U1220" s="358"/>
      <c r="V1220" s="359"/>
      <c r="W1220" s="792"/>
      <c r="X1220" s="792"/>
      <c r="Y1220" s="763"/>
      <c r="Z1220" s="435"/>
      <c r="AA1220" s="435"/>
      <c r="AB1220" s="586"/>
    </row>
    <row r="1221" spans="1:28" ht="15.75" customHeight="1">
      <c r="A1221" s="759"/>
      <c r="B1221" s="751"/>
      <c r="C1221" s="752"/>
      <c r="D1221" s="751"/>
      <c r="E1221" s="753"/>
      <c r="F1221" s="750"/>
      <c r="G1221" s="166">
        <v>2023</v>
      </c>
      <c r="H1221" s="426"/>
      <c r="I1221" s="426"/>
      <c r="J1221" s="358"/>
      <c r="K1221" s="358"/>
      <c r="L1221" s="358"/>
      <c r="M1221" s="360"/>
      <c r="N1221" s="358"/>
      <c r="O1221" s="358"/>
      <c r="P1221" s="358"/>
      <c r="Q1221" s="358"/>
      <c r="R1221" s="358"/>
      <c r="S1221" s="358"/>
      <c r="T1221" s="358"/>
      <c r="U1221" s="358"/>
      <c r="V1221" s="359"/>
      <c r="W1221" s="792"/>
      <c r="X1221" s="792"/>
      <c r="Y1221" s="763"/>
      <c r="Z1221" s="435"/>
      <c r="AA1221" s="435"/>
      <c r="AB1221" s="586"/>
    </row>
    <row r="1222" spans="1:28" ht="15.75" customHeight="1">
      <c r="A1222" s="759"/>
      <c r="B1222" s="751"/>
      <c r="C1222" s="752"/>
      <c r="D1222" s="751"/>
      <c r="E1222" s="753"/>
      <c r="F1222" s="750" t="s">
        <v>388</v>
      </c>
      <c r="G1222" s="166">
        <v>2015</v>
      </c>
      <c r="H1222" s="361"/>
      <c r="I1222" s="361"/>
      <c r="J1222" s="167"/>
      <c r="K1222" s="167"/>
      <c r="L1222" s="167"/>
      <c r="M1222" s="363"/>
      <c r="N1222" s="167"/>
      <c r="O1222" s="167"/>
      <c r="P1222" s="167"/>
      <c r="Q1222" s="167"/>
      <c r="R1222" s="167"/>
      <c r="S1222" s="167"/>
      <c r="T1222" s="167"/>
      <c r="U1222" s="167"/>
      <c r="V1222" s="364"/>
      <c r="W1222" s="792"/>
      <c r="X1222" s="792"/>
      <c r="Y1222" s="763"/>
      <c r="Z1222" s="166"/>
      <c r="AA1222" s="166"/>
      <c r="AB1222" s="584"/>
    </row>
    <row r="1223" spans="1:28" ht="15.75" customHeight="1">
      <c r="A1223" s="759"/>
      <c r="B1223" s="751"/>
      <c r="C1223" s="752"/>
      <c r="D1223" s="751"/>
      <c r="E1223" s="753"/>
      <c r="F1223" s="750"/>
      <c r="G1223" s="166">
        <v>2016</v>
      </c>
      <c r="H1223" s="361"/>
      <c r="I1223" s="361"/>
      <c r="J1223" s="167"/>
      <c r="K1223" s="167"/>
      <c r="L1223" s="167"/>
      <c r="M1223" s="593" t="s">
        <v>1285</v>
      </c>
      <c r="N1223" s="594"/>
      <c r="O1223" s="594"/>
      <c r="P1223" s="594">
        <v>0</v>
      </c>
      <c r="Q1223" s="594"/>
      <c r="R1223" s="594"/>
      <c r="S1223" s="594"/>
      <c r="T1223" s="594"/>
      <c r="U1223" s="594"/>
      <c r="V1223" s="595">
        <v>499</v>
      </c>
      <c r="W1223" s="792"/>
      <c r="X1223" s="792"/>
      <c r="Y1223" s="763"/>
      <c r="Z1223" s="579">
        <f>N1223/W1219*100</f>
        <v>0</v>
      </c>
      <c r="AA1223" s="579">
        <f>O1223/X1219*100</f>
        <v>0</v>
      </c>
      <c r="AB1223" s="582">
        <f>V1223/Y1219*100</f>
        <v>22.68181818181818</v>
      </c>
    </row>
    <row r="1224" spans="1:28" ht="15.75" customHeight="1">
      <c r="A1224" s="759"/>
      <c r="B1224" s="751"/>
      <c r="C1224" s="752"/>
      <c r="D1224" s="751"/>
      <c r="E1224" s="753"/>
      <c r="F1224" s="750"/>
      <c r="G1224" s="166">
        <v>2023</v>
      </c>
      <c r="H1224" s="361"/>
      <c r="I1224" s="361"/>
      <c r="J1224" s="166"/>
      <c r="K1224" s="166"/>
      <c r="L1224" s="166"/>
      <c r="M1224" s="438"/>
      <c r="N1224" s="166"/>
      <c r="O1224" s="166"/>
      <c r="P1224" s="166"/>
      <c r="Q1224" s="166"/>
      <c r="R1224" s="166"/>
      <c r="S1224" s="166"/>
      <c r="T1224" s="166"/>
      <c r="U1224" s="166"/>
      <c r="V1224" s="362"/>
      <c r="W1224" s="792"/>
      <c r="X1224" s="792"/>
      <c r="Y1224" s="763"/>
      <c r="Z1224" s="166"/>
      <c r="AA1224" s="166"/>
      <c r="AB1224" s="584"/>
    </row>
    <row r="1225" spans="1:28" ht="15.75" customHeight="1">
      <c r="A1225" s="759"/>
      <c r="B1225" s="751">
        <v>4</v>
      </c>
      <c r="C1225" s="752" t="s">
        <v>405</v>
      </c>
      <c r="D1225" s="751" t="s">
        <v>386</v>
      </c>
      <c r="E1225" s="753" t="s">
        <v>385</v>
      </c>
      <c r="F1225" s="750" t="s">
        <v>389</v>
      </c>
      <c r="G1225" s="166">
        <v>2015</v>
      </c>
      <c r="H1225" s="425"/>
      <c r="I1225" s="425"/>
      <c r="J1225" s="358"/>
      <c r="K1225" s="358"/>
      <c r="L1225" s="358"/>
      <c r="M1225" s="360"/>
      <c r="N1225" s="358"/>
      <c r="O1225" s="358"/>
      <c r="P1225" s="358"/>
      <c r="Q1225" s="358"/>
      <c r="R1225" s="358"/>
      <c r="S1225" s="358"/>
      <c r="T1225" s="358"/>
      <c r="U1225" s="358"/>
      <c r="V1225" s="359"/>
      <c r="W1225" s="792">
        <v>14004</v>
      </c>
      <c r="X1225" s="792">
        <v>21006</v>
      </c>
      <c r="Y1225" s="763">
        <v>35010</v>
      </c>
      <c r="Z1225" s="435"/>
      <c r="AA1225" s="435"/>
      <c r="AB1225" s="586"/>
    </row>
    <row r="1226" spans="1:28" ht="15.75" customHeight="1">
      <c r="A1226" s="759"/>
      <c r="B1226" s="751"/>
      <c r="C1226" s="752"/>
      <c r="D1226" s="751"/>
      <c r="E1226" s="753"/>
      <c r="F1226" s="750"/>
      <c r="G1226" s="166">
        <v>2016</v>
      </c>
      <c r="H1226" s="426"/>
      <c r="I1226" s="426"/>
      <c r="J1226" s="358"/>
      <c r="K1226" s="358"/>
      <c r="L1226" s="358"/>
      <c r="M1226" s="360"/>
      <c r="N1226" s="358"/>
      <c r="O1226" s="358"/>
      <c r="P1226" s="358"/>
      <c r="Q1226" s="358"/>
      <c r="R1226" s="358"/>
      <c r="S1226" s="358"/>
      <c r="T1226" s="358"/>
      <c r="U1226" s="358"/>
      <c r="V1226" s="359"/>
      <c r="W1226" s="792"/>
      <c r="X1226" s="792"/>
      <c r="Y1226" s="763"/>
      <c r="Z1226" s="435"/>
      <c r="AA1226" s="435"/>
      <c r="AB1226" s="586"/>
    </row>
    <row r="1227" spans="1:28" ht="15.75" customHeight="1">
      <c r="A1227" s="759"/>
      <c r="B1227" s="751"/>
      <c r="C1227" s="752"/>
      <c r="D1227" s="751"/>
      <c r="E1227" s="753"/>
      <c r="F1227" s="750"/>
      <c r="G1227" s="166">
        <v>2023</v>
      </c>
      <c r="H1227" s="435"/>
      <c r="I1227" s="435"/>
      <c r="J1227" s="358"/>
      <c r="K1227" s="358"/>
      <c r="L1227" s="358"/>
      <c r="M1227" s="360"/>
      <c r="N1227" s="358"/>
      <c r="O1227" s="358"/>
      <c r="P1227" s="358"/>
      <c r="Q1227" s="358"/>
      <c r="R1227" s="358"/>
      <c r="S1227" s="358"/>
      <c r="T1227" s="358"/>
      <c r="U1227" s="358"/>
      <c r="V1227" s="359"/>
      <c r="W1227" s="792"/>
      <c r="X1227" s="792"/>
      <c r="Y1227" s="763"/>
      <c r="Z1227" s="435"/>
      <c r="AA1227" s="435"/>
      <c r="AB1227" s="586"/>
    </row>
    <row r="1228" spans="1:28" ht="15.75" customHeight="1">
      <c r="A1228" s="759"/>
      <c r="B1228" s="751"/>
      <c r="C1228" s="752"/>
      <c r="D1228" s="751"/>
      <c r="E1228" s="753"/>
      <c r="F1228" s="750" t="s">
        <v>388</v>
      </c>
      <c r="G1228" s="166">
        <v>2015</v>
      </c>
      <c r="H1228" s="166"/>
      <c r="I1228" s="166"/>
      <c r="J1228" s="167"/>
      <c r="K1228" s="167"/>
      <c r="L1228" s="167"/>
      <c r="M1228" s="363"/>
      <c r="N1228" s="167"/>
      <c r="O1228" s="167"/>
      <c r="P1228" s="167"/>
      <c r="Q1228" s="167"/>
      <c r="R1228" s="167"/>
      <c r="S1228" s="167"/>
      <c r="T1228" s="167"/>
      <c r="U1228" s="167"/>
      <c r="V1228" s="364"/>
      <c r="W1228" s="792"/>
      <c r="X1228" s="792"/>
      <c r="Y1228" s="763"/>
      <c r="Z1228" s="166"/>
      <c r="AA1228" s="166"/>
      <c r="AB1228" s="584"/>
    </row>
    <row r="1229" spans="1:28" ht="15.75" customHeight="1">
      <c r="A1229" s="759"/>
      <c r="B1229" s="751"/>
      <c r="C1229" s="752"/>
      <c r="D1229" s="751"/>
      <c r="E1229" s="753"/>
      <c r="F1229" s="750"/>
      <c r="G1229" s="166">
        <v>2016</v>
      </c>
      <c r="H1229" s="166"/>
      <c r="I1229" s="166"/>
      <c r="J1229" s="167"/>
      <c r="K1229" s="167"/>
      <c r="L1229" s="167"/>
      <c r="M1229" s="593" t="s">
        <v>1286</v>
      </c>
      <c r="N1229" s="594"/>
      <c r="O1229" s="594"/>
      <c r="P1229" s="594">
        <v>0</v>
      </c>
      <c r="Q1229" s="594"/>
      <c r="R1229" s="594"/>
      <c r="S1229" s="594"/>
      <c r="T1229" s="594"/>
      <c r="U1229" s="594"/>
      <c r="V1229" s="595">
        <v>3920</v>
      </c>
      <c r="W1229" s="792"/>
      <c r="X1229" s="792"/>
      <c r="Y1229" s="763"/>
      <c r="Z1229" s="166"/>
      <c r="AA1229" s="166"/>
      <c r="AB1229" s="582">
        <f>V1229/Y1225*100</f>
        <v>11.196800914024564</v>
      </c>
    </row>
    <row r="1230" spans="1:28" ht="15.75" customHeight="1">
      <c r="A1230" s="759"/>
      <c r="B1230" s="751"/>
      <c r="C1230" s="752"/>
      <c r="D1230" s="751"/>
      <c r="E1230" s="753"/>
      <c r="F1230" s="750"/>
      <c r="G1230" s="166">
        <v>2023</v>
      </c>
      <c r="H1230" s="166"/>
      <c r="I1230" s="166"/>
      <c r="J1230" s="167"/>
      <c r="K1230" s="167"/>
      <c r="L1230" s="167"/>
      <c r="M1230" s="363"/>
      <c r="N1230" s="167"/>
      <c r="O1230" s="167"/>
      <c r="P1230" s="167"/>
      <c r="Q1230" s="167"/>
      <c r="R1230" s="167"/>
      <c r="S1230" s="167"/>
      <c r="T1230" s="167"/>
      <c r="U1230" s="167"/>
      <c r="V1230" s="364"/>
      <c r="W1230" s="792"/>
      <c r="X1230" s="792"/>
      <c r="Y1230" s="763"/>
      <c r="Z1230" s="166"/>
      <c r="AA1230" s="166"/>
      <c r="AB1230" s="584"/>
    </row>
    <row r="1231" spans="1:28" ht="15.75" customHeight="1">
      <c r="A1231" s="759"/>
      <c r="B1231" s="751">
        <v>5</v>
      </c>
      <c r="C1231" s="752" t="s">
        <v>431</v>
      </c>
      <c r="D1231" s="751" t="s">
        <v>386</v>
      </c>
      <c r="E1231" s="753" t="s">
        <v>385</v>
      </c>
      <c r="F1231" s="750" t="s">
        <v>389</v>
      </c>
      <c r="G1231" s="166">
        <v>2015</v>
      </c>
      <c r="H1231" s="425"/>
      <c r="I1231" s="425"/>
      <c r="J1231" s="358"/>
      <c r="K1231" s="358"/>
      <c r="L1231" s="358"/>
      <c r="M1231" s="360"/>
      <c r="N1231" s="358"/>
      <c r="O1231" s="358"/>
      <c r="P1231" s="358"/>
      <c r="Q1231" s="358"/>
      <c r="R1231" s="358"/>
      <c r="S1231" s="358"/>
      <c r="T1231" s="358"/>
      <c r="U1231" s="358"/>
      <c r="V1231" s="359"/>
      <c r="W1231" s="792">
        <v>2503</v>
      </c>
      <c r="X1231" s="792">
        <v>1348</v>
      </c>
      <c r="Y1231" s="763">
        <v>3850</v>
      </c>
      <c r="Z1231" s="435"/>
      <c r="AA1231" s="435"/>
      <c r="AB1231" s="586"/>
    </row>
    <row r="1232" spans="1:28" ht="15.75" customHeight="1">
      <c r="A1232" s="759"/>
      <c r="B1232" s="751"/>
      <c r="C1232" s="752"/>
      <c r="D1232" s="751"/>
      <c r="E1232" s="753"/>
      <c r="F1232" s="750"/>
      <c r="G1232" s="166">
        <v>2016</v>
      </c>
      <c r="H1232" s="426"/>
      <c r="I1232" s="426"/>
      <c r="J1232" s="358"/>
      <c r="K1232" s="358"/>
      <c r="L1232" s="358"/>
      <c r="M1232" s="360"/>
      <c r="N1232" s="358"/>
      <c r="O1232" s="358"/>
      <c r="P1232" s="358"/>
      <c r="Q1232" s="358"/>
      <c r="R1232" s="358"/>
      <c r="S1232" s="358"/>
      <c r="T1232" s="358"/>
      <c r="U1232" s="358"/>
      <c r="V1232" s="359"/>
      <c r="W1232" s="792"/>
      <c r="X1232" s="792"/>
      <c r="Y1232" s="763"/>
      <c r="Z1232" s="435"/>
      <c r="AA1232" s="435"/>
      <c r="AB1232" s="586"/>
    </row>
    <row r="1233" spans="1:28" ht="15.75" customHeight="1">
      <c r="A1233" s="759"/>
      <c r="B1233" s="751"/>
      <c r="C1233" s="752"/>
      <c r="D1233" s="751"/>
      <c r="E1233" s="753"/>
      <c r="F1233" s="750"/>
      <c r="G1233" s="166">
        <v>2023</v>
      </c>
      <c r="H1233" s="426"/>
      <c r="I1233" s="426"/>
      <c r="J1233" s="358"/>
      <c r="K1233" s="358"/>
      <c r="L1233" s="358"/>
      <c r="M1233" s="360"/>
      <c r="N1233" s="358"/>
      <c r="O1233" s="358"/>
      <c r="P1233" s="358"/>
      <c r="Q1233" s="358"/>
      <c r="R1233" s="358"/>
      <c r="S1233" s="358"/>
      <c r="T1233" s="358"/>
      <c r="U1233" s="358"/>
      <c r="V1233" s="359"/>
      <c r="W1233" s="792"/>
      <c r="X1233" s="792"/>
      <c r="Y1233" s="763"/>
      <c r="Z1233" s="435"/>
      <c r="AA1233" s="435"/>
      <c r="AB1233" s="586"/>
    </row>
    <row r="1234" spans="1:28" ht="15.75" customHeight="1">
      <c r="A1234" s="759"/>
      <c r="B1234" s="751"/>
      <c r="C1234" s="752"/>
      <c r="D1234" s="751"/>
      <c r="E1234" s="753"/>
      <c r="F1234" s="750" t="s">
        <v>388</v>
      </c>
      <c r="G1234" s="166">
        <v>2015</v>
      </c>
      <c r="H1234" s="365"/>
      <c r="I1234" s="365"/>
      <c r="J1234" s="167"/>
      <c r="K1234" s="167"/>
      <c r="L1234" s="167"/>
      <c r="M1234" s="363"/>
      <c r="N1234" s="167"/>
      <c r="O1234" s="167"/>
      <c r="P1234" s="167"/>
      <c r="Q1234" s="167"/>
      <c r="R1234" s="167"/>
      <c r="S1234" s="167"/>
      <c r="T1234" s="167"/>
      <c r="U1234" s="167"/>
      <c r="V1234" s="364"/>
      <c r="W1234" s="792"/>
      <c r="X1234" s="792"/>
      <c r="Y1234" s="763"/>
      <c r="Z1234" s="166"/>
      <c r="AA1234" s="166"/>
      <c r="AB1234" s="584"/>
    </row>
    <row r="1235" spans="1:28" ht="15.75" customHeight="1">
      <c r="A1235" s="759"/>
      <c r="B1235" s="751"/>
      <c r="C1235" s="752"/>
      <c r="D1235" s="751"/>
      <c r="E1235" s="753"/>
      <c r="F1235" s="750"/>
      <c r="G1235" s="166">
        <v>2016</v>
      </c>
      <c r="H1235" s="365"/>
      <c r="I1235" s="365"/>
      <c r="J1235" s="167"/>
      <c r="K1235" s="167"/>
      <c r="L1235" s="167"/>
      <c r="M1235" s="593" t="s">
        <v>1287</v>
      </c>
      <c r="N1235" s="594"/>
      <c r="O1235" s="594"/>
      <c r="P1235" s="594">
        <v>0</v>
      </c>
      <c r="Q1235" s="594"/>
      <c r="R1235" s="594"/>
      <c r="S1235" s="594"/>
      <c r="T1235" s="594"/>
      <c r="U1235" s="594"/>
      <c r="V1235" s="595">
        <v>914</v>
      </c>
      <c r="W1235" s="792"/>
      <c r="X1235" s="792"/>
      <c r="Y1235" s="763"/>
      <c r="Z1235" s="574">
        <f>N1235/W1237*100</f>
        <v>0</v>
      </c>
      <c r="AA1235" s="574">
        <f>O1235/X1231*10</f>
        <v>0</v>
      </c>
      <c r="AB1235" s="582">
        <f>V1235/Y1231*100</f>
        <v>23.740259740259738</v>
      </c>
    </row>
    <row r="1236" spans="1:28" ht="15.75" customHeight="1">
      <c r="A1236" s="759"/>
      <c r="B1236" s="751"/>
      <c r="C1236" s="752"/>
      <c r="D1236" s="751"/>
      <c r="E1236" s="753"/>
      <c r="F1236" s="750"/>
      <c r="G1236" s="166">
        <v>2023</v>
      </c>
      <c r="H1236" s="365"/>
      <c r="I1236" s="365"/>
      <c r="J1236" s="167"/>
      <c r="K1236" s="167"/>
      <c r="L1236" s="167"/>
      <c r="M1236" s="363"/>
      <c r="N1236" s="167"/>
      <c r="O1236" s="167"/>
      <c r="P1236" s="167"/>
      <c r="Q1236" s="167"/>
      <c r="R1236" s="167"/>
      <c r="S1236" s="167"/>
      <c r="T1236" s="167"/>
      <c r="U1236" s="167"/>
      <c r="V1236" s="364"/>
      <c r="W1236" s="792"/>
      <c r="X1236" s="792"/>
      <c r="Y1236" s="763"/>
      <c r="Z1236" s="166"/>
      <c r="AA1236" s="166"/>
      <c r="AB1236" s="584"/>
    </row>
    <row r="1237" spans="1:28" ht="15.75" customHeight="1">
      <c r="A1237" s="759"/>
      <c r="B1237" s="751">
        <v>6</v>
      </c>
      <c r="C1237" s="766" t="s">
        <v>430</v>
      </c>
      <c r="D1237" s="751" t="s">
        <v>386</v>
      </c>
      <c r="E1237" s="753" t="s">
        <v>385</v>
      </c>
      <c r="F1237" s="750" t="s">
        <v>389</v>
      </c>
      <c r="G1237" s="166">
        <v>2015</v>
      </c>
      <c r="H1237" s="425"/>
      <c r="I1237" s="425"/>
      <c r="J1237" s="358"/>
      <c r="K1237" s="358"/>
      <c r="L1237" s="358"/>
      <c r="M1237" s="360"/>
      <c r="N1237" s="358"/>
      <c r="O1237" s="358"/>
      <c r="P1237" s="358"/>
      <c r="Q1237" s="358"/>
      <c r="R1237" s="358"/>
      <c r="S1237" s="358"/>
      <c r="T1237" s="358"/>
      <c r="U1237" s="358"/>
      <c r="V1237" s="359"/>
      <c r="W1237" s="792">
        <v>16136</v>
      </c>
      <c r="X1237" s="792">
        <v>24204</v>
      </c>
      <c r="Y1237" s="763">
        <v>40340</v>
      </c>
      <c r="Z1237" s="435"/>
      <c r="AA1237" s="435"/>
      <c r="AB1237" s="586"/>
    </row>
    <row r="1238" spans="1:28" ht="15.75" customHeight="1">
      <c r="A1238" s="759"/>
      <c r="B1238" s="751"/>
      <c r="C1238" s="766"/>
      <c r="D1238" s="751"/>
      <c r="E1238" s="753"/>
      <c r="F1238" s="750"/>
      <c r="G1238" s="166">
        <v>2016</v>
      </c>
      <c r="H1238" s="426"/>
      <c r="I1238" s="426"/>
      <c r="J1238" s="358"/>
      <c r="K1238" s="358"/>
      <c r="L1238" s="358"/>
      <c r="M1238" s="360"/>
      <c r="N1238" s="358"/>
      <c r="O1238" s="358"/>
      <c r="P1238" s="358"/>
      <c r="Q1238" s="358"/>
      <c r="R1238" s="358"/>
      <c r="S1238" s="358"/>
      <c r="T1238" s="358"/>
      <c r="U1238" s="358"/>
      <c r="V1238" s="359"/>
      <c r="W1238" s="792"/>
      <c r="X1238" s="792"/>
      <c r="Y1238" s="763"/>
      <c r="Z1238" s="435"/>
      <c r="AA1238" s="435"/>
      <c r="AB1238" s="586"/>
    </row>
    <row r="1239" spans="1:28" ht="15.75" customHeight="1">
      <c r="A1239" s="759"/>
      <c r="B1239" s="751"/>
      <c r="C1239" s="766"/>
      <c r="D1239" s="751"/>
      <c r="E1239" s="753"/>
      <c r="F1239" s="750"/>
      <c r="G1239" s="166">
        <v>2023</v>
      </c>
      <c r="H1239" s="426"/>
      <c r="I1239" s="426"/>
      <c r="J1239" s="358"/>
      <c r="K1239" s="358"/>
      <c r="L1239" s="358"/>
      <c r="M1239" s="360"/>
      <c r="N1239" s="358"/>
      <c r="O1239" s="358"/>
      <c r="P1239" s="358"/>
      <c r="Q1239" s="358"/>
      <c r="R1239" s="358"/>
      <c r="S1239" s="358"/>
      <c r="T1239" s="358"/>
      <c r="U1239" s="358"/>
      <c r="V1239" s="359"/>
      <c r="W1239" s="792"/>
      <c r="X1239" s="792"/>
      <c r="Y1239" s="763"/>
      <c r="Z1239" s="435"/>
      <c r="AA1239" s="435"/>
      <c r="AB1239" s="586"/>
    </row>
    <row r="1240" spans="1:28" ht="15.75" customHeight="1">
      <c r="A1240" s="759"/>
      <c r="B1240" s="751"/>
      <c r="C1240" s="766"/>
      <c r="D1240" s="751"/>
      <c r="E1240" s="753"/>
      <c r="F1240" s="750" t="s">
        <v>388</v>
      </c>
      <c r="G1240" s="166">
        <v>2015</v>
      </c>
      <c r="H1240" s="365"/>
      <c r="I1240" s="365"/>
      <c r="J1240" s="167"/>
      <c r="K1240" s="167"/>
      <c r="L1240" s="167"/>
      <c r="M1240" s="363"/>
      <c r="N1240" s="167"/>
      <c r="O1240" s="167"/>
      <c r="P1240" s="167"/>
      <c r="Q1240" s="167"/>
      <c r="R1240" s="167"/>
      <c r="S1240" s="167"/>
      <c r="T1240" s="167"/>
      <c r="U1240" s="167"/>
      <c r="V1240" s="364"/>
      <c r="W1240" s="792"/>
      <c r="X1240" s="792"/>
      <c r="Y1240" s="763"/>
      <c r="Z1240" s="166"/>
      <c r="AA1240" s="166"/>
      <c r="AB1240" s="584"/>
    </row>
    <row r="1241" spans="1:28" ht="15.75" customHeight="1">
      <c r="A1241" s="759"/>
      <c r="B1241" s="751"/>
      <c r="C1241" s="766"/>
      <c r="D1241" s="751"/>
      <c r="E1241" s="753"/>
      <c r="F1241" s="750"/>
      <c r="G1241" s="166">
        <v>2016</v>
      </c>
      <c r="H1241" s="365"/>
      <c r="I1241" s="365"/>
      <c r="J1241" s="167"/>
      <c r="K1241" s="167"/>
      <c r="L1241" s="167"/>
      <c r="M1241" s="593" t="s">
        <v>1288</v>
      </c>
      <c r="N1241" s="594"/>
      <c r="O1241" s="594"/>
      <c r="P1241" s="594">
        <v>0</v>
      </c>
      <c r="Q1241" s="594"/>
      <c r="R1241" s="594"/>
      <c r="S1241" s="594"/>
      <c r="T1241" s="594"/>
      <c r="U1241" s="594"/>
      <c r="V1241" s="595">
        <v>5069</v>
      </c>
      <c r="W1241" s="792"/>
      <c r="X1241" s="792"/>
      <c r="Y1241" s="763"/>
      <c r="Z1241" s="166"/>
      <c r="AA1241" s="166"/>
      <c r="AB1241" s="582">
        <f>V1241/Y1237*100</f>
        <v>12.565691621219631</v>
      </c>
    </row>
    <row r="1242" spans="1:28" ht="15.75" customHeight="1">
      <c r="A1242" s="759"/>
      <c r="B1242" s="751"/>
      <c r="C1242" s="766"/>
      <c r="D1242" s="751"/>
      <c r="E1242" s="753"/>
      <c r="F1242" s="750"/>
      <c r="G1242" s="166">
        <v>2023</v>
      </c>
      <c r="H1242" s="365"/>
      <c r="I1242" s="365"/>
      <c r="J1242" s="167"/>
      <c r="K1242" s="167"/>
      <c r="L1242" s="167"/>
      <c r="M1242" s="363"/>
      <c r="N1242" s="167"/>
      <c r="O1242" s="167"/>
      <c r="P1242" s="167"/>
      <c r="Q1242" s="167"/>
      <c r="R1242" s="167"/>
      <c r="S1242" s="167"/>
      <c r="T1242" s="167"/>
      <c r="U1242" s="167"/>
      <c r="V1242" s="364"/>
      <c r="W1242" s="792"/>
      <c r="X1242" s="792"/>
      <c r="Y1242" s="763"/>
      <c r="Z1242" s="166"/>
      <c r="AA1242" s="166"/>
      <c r="AB1242" s="584"/>
    </row>
    <row r="1243" spans="1:28" ht="15.75" customHeight="1">
      <c r="A1243" s="759"/>
      <c r="B1243" s="751">
        <v>7</v>
      </c>
      <c r="C1243" s="766" t="s">
        <v>429</v>
      </c>
      <c r="D1243" s="751" t="s">
        <v>386</v>
      </c>
      <c r="E1243" s="753" t="s">
        <v>385</v>
      </c>
      <c r="F1243" s="750" t="s">
        <v>389</v>
      </c>
      <c r="G1243" s="166">
        <v>2015</v>
      </c>
      <c r="H1243" s="425"/>
      <c r="I1243" s="425"/>
      <c r="J1243" s="425"/>
      <c r="K1243" s="425"/>
      <c r="L1243" s="425"/>
      <c r="M1243" s="366"/>
      <c r="N1243" s="425"/>
      <c r="O1243" s="425"/>
      <c r="P1243" s="443"/>
      <c r="Q1243" s="425"/>
      <c r="R1243" s="425"/>
      <c r="S1243" s="425"/>
      <c r="T1243" s="425"/>
      <c r="U1243" s="425"/>
      <c r="V1243" s="444"/>
      <c r="W1243" s="792">
        <v>1152</v>
      </c>
      <c r="X1243" s="792">
        <v>1728</v>
      </c>
      <c r="Y1243" s="763">
        <v>2880</v>
      </c>
      <c r="Z1243" s="435"/>
      <c r="AA1243" s="435"/>
      <c r="AB1243" s="586"/>
    </row>
    <row r="1244" spans="1:28" ht="15.75" customHeight="1">
      <c r="A1244" s="759"/>
      <c r="B1244" s="751"/>
      <c r="C1244" s="766"/>
      <c r="D1244" s="751"/>
      <c r="E1244" s="753"/>
      <c r="F1244" s="750"/>
      <c r="G1244" s="166">
        <v>2016</v>
      </c>
      <c r="H1244" s="426"/>
      <c r="I1244" s="426"/>
      <c r="J1244" s="425"/>
      <c r="K1244" s="425"/>
      <c r="L1244" s="425"/>
      <c r="M1244" s="366"/>
      <c r="N1244" s="425"/>
      <c r="O1244" s="425"/>
      <c r="P1244" s="425"/>
      <c r="Q1244" s="425"/>
      <c r="R1244" s="425"/>
      <c r="S1244" s="425"/>
      <c r="T1244" s="425"/>
      <c r="U1244" s="425"/>
      <c r="V1244" s="444"/>
      <c r="W1244" s="792"/>
      <c r="X1244" s="792"/>
      <c r="Y1244" s="763"/>
      <c r="Z1244" s="435"/>
      <c r="AA1244" s="435"/>
      <c r="AB1244" s="586"/>
    </row>
    <row r="1245" spans="1:28" ht="15.75" customHeight="1">
      <c r="A1245" s="759"/>
      <c r="B1245" s="751"/>
      <c r="C1245" s="766"/>
      <c r="D1245" s="751"/>
      <c r="E1245" s="753"/>
      <c r="F1245" s="750"/>
      <c r="G1245" s="166">
        <v>2023</v>
      </c>
      <c r="H1245" s="426"/>
      <c r="I1245" s="426"/>
      <c r="J1245" s="435"/>
      <c r="K1245" s="425"/>
      <c r="L1245" s="425"/>
      <c r="M1245" s="366"/>
      <c r="N1245" s="425"/>
      <c r="O1245" s="425"/>
      <c r="P1245" s="425"/>
      <c r="Q1245" s="425"/>
      <c r="R1245" s="425"/>
      <c r="S1245" s="425"/>
      <c r="T1245" s="425"/>
      <c r="U1245" s="425"/>
      <c r="V1245" s="444"/>
      <c r="W1245" s="792"/>
      <c r="X1245" s="792"/>
      <c r="Y1245" s="763"/>
      <c r="Z1245" s="435"/>
      <c r="AA1245" s="435"/>
      <c r="AB1245" s="586"/>
    </row>
    <row r="1246" spans="1:28" ht="15.75" customHeight="1">
      <c r="A1246" s="759"/>
      <c r="B1246" s="751"/>
      <c r="C1246" s="766"/>
      <c r="D1246" s="751"/>
      <c r="E1246" s="753"/>
      <c r="F1246" s="750" t="s">
        <v>388</v>
      </c>
      <c r="G1246" s="166">
        <v>2015</v>
      </c>
      <c r="H1246" s="365"/>
      <c r="I1246" s="365"/>
      <c r="J1246" s="167"/>
      <c r="K1246" s="167"/>
      <c r="L1246" s="167"/>
      <c r="M1246" s="363"/>
      <c r="N1246" s="167"/>
      <c r="O1246" s="167"/>
      <c r="P1246" s="167"/>
      <c r="Q1246" s="167"/>
      <c r="R1246" s="167"/>
      <c r="S1246" s="167"/>
      <c r="T1246" s="167"/>
      <c r="U1246" s="167"/>
      <c r="V1246" s="364"/>
      <c r="W1246" s="792"/>
      <c r="X1246" s="792"/>
      <c r="Y1246" s="763"/>
      <c r="Z1246" s="166"/>
      <c r="AA1246" s="166"/>
      <c r="AB1246" s="584"/>
    </row>
    <row r="1247" spans="1:28" ht="15.75" customHeight="1">
      <c r="A1247" s="759"/>
      <c r="B1247" s="751"/>
      <c r="C1247" s="766"/>
      <c r="D1247" s="751"/>
      <c r="E1247" s="753"/>
      <c r="F1247" s="750"/>
      <c r="G1247" s="166">
        <v>2016</v>
      </c>
      <c r="H1247" s="365"/>
      <c r="I1247" s="365"/>
      <c r="J1247" s="167"/>
      <c r="K1247" s="167"/>
      <c r="L1247" s="167"/>
      <c r="M1247" s="363"/>
      <c r="N1247" s="167"/>
      <c r="O1247" s="167"/>
      <c r="P1247" s="167">
        <v>0</v>
      </c>
      <c r="Q1247" s="167"/>
      <c r="R1247" s="167"/>
      <c r="S1247" s="167"/>
      <c r="T1247" s="167"/>
      <c r="U1247" s="167"/>
      <c r="V1247" s="364">
        <v>0</v>
      </c>
      <c r="W1247" s="792"/>
      <c r="X1247" s="792"/>
      <c r="Y1247" s="763"/>
      <c r="Z1247" s="166"/>
      <c r="AA1247" s="166"/>
      <c r="AB1247" s="588">
        <f>V1247/Y1243*100</f>
        <v>0</v>
      </c>
    </row>
    <row r="1248" spans="1:28" ht="15.75" customHeight="1">
      <c r="A1248" s="759"/>
      <c r="B1248" s="751"/>
      <c r="C1248" s="766"/>
      <c r="D1248" s="751"/>
      <c r="E1248" s="753"/>
      <c r="F1248" s="750"/>
      <c r="G1248" s="166">
        <v>2023</v>
      </c>
      <c r="H1248" s="365"/>
      <c r="I1248" s="365"/>
      <c r="J1248" s="167"/>
      <c r="K1248" s="167"/>
      <c r="L1248" s="167"/>
      <c r="M1248" s="363"/>
      <c r="N1248" s="167"/>
      <c r="O1248" s="167"/>
      <c r="P1248" s="167"/>
      <c r="Q1248" s="167"/>
      <c r="R1248" s="167"/>
      <c r="S1248" s="167"/>
      <c r="T1248" s="167"/>
      <c r="U1248" s="167"/>
      <c r="V1248" s="364"/>
      <c r="W1248" s="792"/>
      <c r="X1248" s="792"/>
      <c r="Y1248" s="763"/>
      <c r="Z1248" s="166"/>
      <c r="AA1248" s="166"/>
      <c r="AB1248" s="584"/>
    </row>
    <row r="1249" spans="1:28" s="170" customFormat="1" ht="16.5" customHeight="1">
      <c r="A1249" s="759"/>
      <c r="B1249" s="793">
        <v>8</v>
      </c>
      <c r="C1249" s="752" t="s">
        <v>614</v>
      </c>
      <c r="D1249" s="751" t="s">
        <v>386</v>
      </c>
      <c r="E1249" s="794" t="s">
        <v>385</v>
      </c>
      <c r="F1249" s="750" t="s">
        <v>389</v>
      </c>
      <c r="G1249" s="367">
        <v>2015</v>
      </c>
      <c r="H1249" s="425"/>
      <c r="I1249" s="425"/>
      <c r="J1249" s="358"/>
      <c r="K1249" s="358"/>
      <c r="L1249" s="358"/>
      <c r="M1249" s="360"/>
      <c r="N1249" s="358"/>
      <c r="O1249" s="358"/>
      <c r="P1249" s="358"/>
      <c r="Q1249" s="358"/>
      <c r="R1249" s="358"/>
      <c r="S1249" s="358"/>
      <c r="T1249" s="358"/>
      <c r="U1249" s="358"/>
      <c r="V1249" s="359"/>
      <c r="W1249" s="795">
        <v>0.45</v>
      </c>
      <c r="X1249" s="795"/>
      <c r="Y1249" s="795"/>
      <c r="Z1249" s="425"/>
      <c r="AA1249" s="425"/>
      <c r="AB1249" s="589"/>
    </row>
    <row r="1250" spans="1:28" s="170" customFormat="1" ht="16.5" customHeight="1">
      <c r="A1250" s="759"/>
      <c r="B1250" s="793"/>
      <c r="C1250" s="752"/>
      <c r="D1250" s="751"/>
      <c r="E1250" s="794"/>
      <c r="F1250" s="750"/>
      <c r="G1250" s="367">
        <v>2016</v>
      </c>
      <c r="H1250" s="426"/>
      <c r="I1250" s="426"/>
      <c r="J1250" s="358"/>
      <c r="K1250" s="358"/>
      <c r="L1250" s="358"/>
      <c r="M1250" s="360"/>
      <c r="N1250" s="358"/>
      <c r="O1250" s="358"/>
      <c r="P1250" s="358"/>
      <c r="Q1250" s="358"/>
      <c r="R1250" s="358"/>
      <c r="S1250" s="358"/>
      <c r="T1250" s="358"/>
      <c r="U1250" s="358"/>
      <c r="V1250" s="359"/>
      <c r="W1250" s="795"/>
      <c r="X1250" s="795"/>
      <c r="Y1250" s="795"/>
      <c r="Z1250" s="425"/>
      <c r="AA1250" s="425"/>
      <c r="AB1250" s="589"/>
    </row>
    <row r="1251" spans="1:29" s="170" customFormat="1" ht="16.5" customHeight="1">
      <c r="A1251" s="759"/>
      <c r="B1251" s="793"/>
      <c r="C1251" s="752"/>
      <c r="D1251" s="751"/>
      <c r="E1251" s="794"/>
      <c r="F1251" s="750"/>
      <c r="G1251" s="367">
        <v>2023</v>
      </c>
      <c r="H1251" s="426"/>
      <c r="I1251" s="426"/>
      <c r="J1251" s="358"/>
      <c r="K1251" s="358"/>
      <c r="L1251" s="358"/>
      <c r="M1251" s="360"/>
      <c r="N1251" s="358"/>
      <c r="O1251" s="358"/>
      <c r="P1251" s="358"/>
      <c r="Q1251" s="358"/>
      <c r="R1251" s="358"/>
      <c r="S1251" s="358"/>
      <c r="T1251" s="358"/>
      <c r="U1251" s="358"/>
      <c r="V1251" s="359"/>
      <c r="W1251" s="795"/>
      <c r="X1251" s="795"/>
      <c r="Y1251" s="795"/>
      <c r="Z1251" s="425"/>
      <c r="AA1251" s="425"/>
      <c r="AB1251" s="589"/>
      <c r="AC1251" s="368" t="s">
        <v>615</v>
      </c>
    </row>
    <row r="1252" spans="1:28" s="170" customFormat="1" ht="16.5" customHeight="1">
      <c r="A1252" s="759"/>
      <c r="B1252" s="793"/>
      <c r="C1252" s="752"/>
      <c r="D1252" s="751"/>
      <c r="E1252" s="794"/>
      <c r="F1252" s="750" t="s">
        <v>388</v>
      </c>
      <c r="G1252" s="367">
        <v>2015</v>
      </c>
      <c r="H1252" s="361"/>
      <c r="I1252" s="361"/>
      <c r="J1252" s="167"/>
      <c r="K1252" s="167"/>
      <c r="L1252" s="167"/>
      <c r="M1252" s="363"/>
      <c r="N1252" s="167"/>
      <c r="O1252" s="167"/>
      <c r="P1252" s="167"/>
      <c r="Q1252" s="167"/>
      <c r="R1252" s="167"/>
      <c r="S1252" s="167"/>
      <c r="T1252" s="167"/>
      <c r="U1252" s="167"/>
      <c r="V1252" s="364"/>
      <c r="W1252" s="795"/>
      <c r="X1252" s="795"/>
      <c r="Y1252" s="795"/>
      <c r="Z1252" s="367"/>
      <c r="AA1252" s="367"/>
      <c r="AB1252" s="590"/>
    </row>
    <row r="1253" spans="1:28" s="170" customFormat="1" ht="16.5" customHeight="1">
      <c r="A1253" s="759"/>
      <c r="B1253" s="793"/>
      <c r="C1253" s="752"/>
      <c r="D1253" s="751"/>
      <c r="E1253" s="794"/>
      <c r="F1253" s="750"/>
      <c r="G1253" s="367">
        <v>2016</v>
      </c>
      <c r="H1253" s="361"/>
      <c r="I1253" s="361"/>
      <c r="J1253" s="167"/>
      <c r="K1253" s="167"/>
      <c r="L1253" s="167"/>
      <c r="M1253" s="593" t="s">
        <v>1289</v>
      </c>
      <c r="N1253" s="594"/>
      <c r="O1253" s="594"/>
      <c r="P1253" s="594">
        <v>0</v>
      </c>
      <c r="Q1253" s="594"/>
      <c r="R1253" s="594"/>
      <c r="S1253" s="594"/>
      <c r="T1253" s="594"/>
      <c r="U1253" s="594"/>
      <c r="V1253" s="595">
        <v>2061</v>
      </c>
      <c r="W1253" s="795"/>
      <c r="X1253" s="795"/>
      <c r="Y1253" s="795"/>
      <c r="Z1253" s="367"/>
      <c r="AA1253" s="367"/>
      <c r="AB1253" s="596">
        <f>V1253/V1241*100</f>
        <v>40.65890708226475</v>
      </c>
    </row>
    <row r="1254" spans="1:28" s="170" customFormat="1" ht="16.5" customHeight="1">
      <c r="A1254" s="759"/>
      <c r="B1254" s="793"/>
      <c r="C1254" s="752"/>
      <c r="D1254" s="751"/>
      <c r="E1254" s="794"/>
      <c r="F1254" s="750"/>
      <c r="G1254" s="367">
        <v>2023</v>
      </c>
      <c r="H1254" s="361"/>
      <c r="I1254" s="361"/>
      <c r="J1254" s="167"/>
      <c r="K1254" s="167"/>
      <c r="L1254" s="167"/>
      <c r="M1254" s="363"/>
      <c r="N1254" s="167"/>
      <c r="O1254" s="167"/>
      <c r="P1254" s="167"/>
      <c r="Q1254" s="167"/>
      <c r="R1254" s="167"/>
      <c r="S1254" s="167"/>
      <c r="T1254" s="167"/>
      <c r="U1254" s="167"/>
      <c r="V1254" s="364"/>
      <c r="W1254" s="795"/>
      <c r="X1254" s="795"/>
      <c r="Y1254" s="795"/>
      <c r="Z1254" s="367"/>
      <c r="AA1254" s="367"/>
      <c r="AB1254" s="590"/>
    </row>
    <row r="1255" spans="1:28" s="170" customFormat="1" ht="16.5" customHeight="1">
      <c r="A1255" s="759"/>
      <c r="B1255" s="793">
        <v>9</v>
      </c>
      <c r="C1255" s="752" t="s">
        <v>616</v>
      </c>
      <c r="D1255" s="751" t="s">
        <v>386</v>
      </c>
      <c r="E1255" s="794" t="s">
        <v>385</v>
      </c>
      <c r="F1255" s="750" t="s">
        <v>389</v>
      </c>
      <c r="G1255" s="367">
        <v>2015</v>
      </c>
      <c r="H1255" s="425"/>
      <c r="I1255" s="425"/>
      <c r="J1255" s="358"/>
      <c r="K1255" s="358"/>
      <c r="L1255" s="358"/>
      <c r="M1255" s="360"/>
      <c r="N1255" s="358"/>
      <c r="O1255" s="358"/>
      <c r="P1255" s="358"/>
      <c r="Q1255" s="358"/>
      <c r="R1255" s="358"/>
      <c r="S1255" s="358"/>
      <c r="T1255" s="358"/>
      <c r="U1255" s="358"/>
      <c r="V1255" s="359"/>
      <c r="W1255" s="796">
        <v>0.31</v>
      </c>
      <c r="X1255" s="796"/>
      <c r="Y1255" s="796"/>
      <c r="Z1255" s="425"/>
      <c r="AA1255" s="425"/>
      <c r="AB1255" s="589"/>
    </row>
    <row r="1256" spans="1:28" s="170" customFormat="1" ht="16.5" customHeight="1">
      <c r="A1256" s="759"/>
      <c r="B1256" s="793"/>
      <c r="C1256" s="752"/>
      <c r="D1256" s="751"/>
      <c r="E1256" s="794"/>
      <c r="F1256" s="750"/>
      <c r="G1256" s="367">
        <v>2016</v>
      </c>
      <c r="H1256" s="426"/>
      <c r="I1256" s="426"/>
      <c r="J1256" s="358"/>
      <c r="K1256" s="358"/>
      <c r="L1256" s="358"/>
      <c r="M1256" s="360"/>
      <c r="N1256" s="358"/>
      <c r="O1256" s="358"/>
      <c r="P1256" s="358"/>
      <c r="Q1256" s="358"/>
      <c r="R1256" s="358"/>
      <c r="S1256" s="358"/>
      <c r="T1256" s="358"/>
      <c r="U1256" s="358"/>
      <c r="V1256" s="359"/>
      <c r="W1256" s="796"/>
      <c r="X1256" s="796"/>
      <c r="Y1256" s="796"/>
      <c r="Z1256" s="425"/>
      <c r="AA1256" s="425"/>
      <c r="AB1256" s="589"/>
    </row>
    <row r="1257" spans="1:28" s="170" customFormat="1" ht="16.5" customHeight="1">
      <c r="A1257" s="759"/>
      <c r="B1257" s="793"/>
      <c r="C1257" s="752"/>
      <c r="D1257" s="751"/>
      <c r="E1257" s="794"/>
      <c r="F1257" s="750"/>
      <c r="G1257" s="367">
        <v>2023</v>
      </c>
      <c r="H1257" s="426"/>
      <c r="I1257" s="426"/>
      <c r="J1257" s="358"/>
      <c r="K1257" s="358"/>
      <c r="L1257" s="358"/>
      <c r="M1257" s="360"/>
      <c r="N1257" s="358"/>
      <c r="O1257" s="358"/>
      <c r="P1257" s="358"/>
      <c r="Q1257" s="358"/>
      <c r="R1257" s="358"/>
      <c r="S1257" s="358"/>
      <c r="T1257" s="358"/>
      <c r="U1257" s="358"/>
      <c r="V1257" s="359"/>
      <c r="W1257" s="796"/>
      <c r="X1257" s="796"/>
      <c r="Y1257" s="796"/>
      <c r="Z1257" s="425"/>
      <c r="AA1257" s="425"/>
      <c r="AB1257" s="589"/>
    </row>
    <row r="1258" spans="1:28" s="170" customFormat="1" ht="16.5" customHeight="1">
      <c r="A1258" s="759"/>
      <c r="B1258" s="793"/>
      <c r="C1258" s="752"/>
      <c r="D1258" s="751"/>
      <c r="E1258" s="794"/>
      <c r="F1258" s="750" t="s">
        <v>388</v>
      </c>
      <c r="G1258" s="367">
        <v>2015</v>
      </c>
      <c r="H1258" s="361"/>
      <c r="I1258" s="361"/>
      <c r="J1258" s="167"/>
      <c r="K1258" s="167"/>
      <c r="L1258" s="167"/>
      <c r="M1258" s="363"/>
      <c r="N1258" s="167"/>
      <c r="O1258" s="167"/>
      <c r="P1258" s="167"/>
      <c r="Q1258" s="167"/>
      <c r="R1258" s="167"/>
      <c r="S1258" s="167"/>
      <c r="T1258" s="167"/>
      <c r="U1258" s="167"/>
      <c r="V1258" s="364"/>
      <c r="W1258" s="796"/>
      <c r="X1258" s="796"/>
      <c r="Y1258" s="796"/>
      <c r="Z1258" s="367"/>
      <c r="AA1258" s="367"/>
      <c r="AB1258" s="590"/>
    </row>
    <row r="1259" spans="1:28" s="170" customFormat="1" ht="16.5" customHeight="1">
      <c r="A1259" s="759"/>
      <c r="B1259" s="793"/>
      <c r="C1259" s="752"/>
      <c r="D1259" s="751"/>
      <c r="E1259" s="794"/>
      <c r="F1259" s="750"/>
      <c r="G1259" s="367">
        <v>2016</v>
      </c>
      <c r="H1259" s="361"/>
      <c r="I1259" s="361"/>
      <c r="J1259" s="167"/>
      <c r="K1259" s="167"/>
      <c r="L1259" s="167"/>
      <c r="M1259" s="593" t="s">
        <v>1290</v>
      </c>
      <c r="N1259" s="594"/>
      <c r="O1259" s="594"/>
      <c r="P1259" s="594">
        <v>0</v>
      </c>
      <c r="Q1259" s="594"/>
      <c r="R1259" s="594"/>
      <c r="S1259" s="594"/>
      <c r="T1259" s="594"/>
      <c r="U1259" s="594"/>
      <c r="V1259" s="595">
        <v>879</v>
      </c>
      <c r="W1259" s="796"/>
      <c r="X1259" s="796"/>
      <c r="Y1259" s="796"/>
      <c r="Z1259" s="367"/>
      <c r="AA1259" s="367"/>
      <c r="AB1259" s="596">
        <f>V1259/V1241*100</f>
        <v>17.340698362596175</v>
      </c>
    </row>
    <row r="1260" spans="1:28" s="170" customFormat="1" ht="16.5" customHeight="1">
      <c r="A1260" s="759"/>
      <c r="B1260" s="793"/>
      <c r="C1260" s="752"/>
      <c r="D1260" s="751"/>
      <c r="E1260" s="794"/>
      <c r="F1260" s="750"/>
      <c r="G1260" s="367">
        <v>2023</v>
      </c>
      <c r="H1260" s="361"/>
      <c r="I1260" s="361"/>
      <c r="J1260" s="167"/>
      <c r="K1260" s="167"/>
      <c r="L1260" s="167"/>
      <c r="M1260" s="363"/>
      <c r="N1260" s="167"/>
      <c r="O1260" s="167"/>
      <c r="P1260" s="167"/>
      <c r="Q1260" s="167"/>
      <c r="R1260" s="167"/>
      <c r="S1260" s="167"/>
      <c r="T1260" s="167"/>
      <c r="U1260" s="167"/>
      <c r="V1260" s="364"/>
      <c r="W1260" s="796"/>
      <c r="X1260" s="796"/>
      <c r="Y1260" s="796"/>
      <c r="Z1260" s="367"/>
      <c r="AA1260" s="367"/>
      <c r="AB1260" s="590"/>
    </row>
    <row r="1261" spans="1:28" s="170" customFormat="1" ht="15.75" customHeight="1">
      <c r="A1261" s="759"/>
      <c r="B1261" s="793">
        <v>10</v>
      </c>
      <c r="C1261" s="752" t="s">
        <v>617</v>
      </c>
      <c r="D1261" s="751" t="s">
        <v>386</v>
      </c>
      <c r="E1261" s="794" t="s">
        <v>385</v>
      </c>
      <c r="F1261" s="750" t="s">
        <v>389</v>
      </c>
      <c r="G1261" s="367">
        <v>2015</v>
      </c>
      <c r="H1261" s="425"/>
      <c r="I1261" s="425"/>
      <c r="J1261" s="358"/>
      <c r="K1261" s="358"/>
      <c r="L1261" s="358"/>
      <c r="M1261" s="360"/>
      <c r="N1261" s="358"/>
      <c r="O1261" s="358"/>
      <c r="P1261" s="358"/>
      <c r="Q1261" s="358"/>
      <c r="R1261" s="358"/>
      <c r="S1261" s="358"/>
      <c r="T1261" s="358"/>
      <c r="U1261" s="358"/>
      <c r="V1261" s="359"/>
      <c r="W1261" s="797">
        <v>3850</v>
      </c>
      <c r="X1261" s="797"/>
      <c r="Y1261" s="797"/>
      <c r="Z1261" s="425"/>
      <c r="AA1261" s="425"/>
      <c r="AB1261" s="586"/>
    </row>
    <row r="1262" spans="1:28" s="170" customFormat="1" ht="15.75" customHeight="1">
      <c r="A1262" s="759"/>
      <c r="B1262" s="793"/>
      <c r="C1262" s="752"/>
      <c r="D1262" s="751"/>
      <c r="E1262" s="794"/>
      <c r="F1262" s="750"/>
      <c r="G1262" s="367">
        <v>2016</v>
      </c>
      <c r="H1262" s="426"/>
      <c r="I1262" s="426"/>
      <c r="J1262" s="358"/>
      <c r="K1262" s="358"/>
      <c r="L1262" s="358"/>
      <c r="M1262" s="360"/>
      <c r="N1262" s="358"/>
      <c r="O1262" s="358"/>
      <c r="P1262" s="358"/>
      <c r="Q1262" s="358"/>
      <c r="R1262" s="358"/>
      <c r="S1262" s="358"/>
      <c r="T1262" s="358"/>
      <c r="U1262" s="358"/>
      <c r="V1262" s="359"/>
      <c r="W1262" s="797"/>
      <c r="X1262" s="797"/>
      <c r="Y1262" s="797"/>
      <c r="Z1262" s="425"/>
      <c r="AA1262" s="425"/>
      <c r="AB1262" s="586"/>
    </row>
    <row r="1263" spans="1:28" s="170" customFormat="1" ht="15.75" customHeight="1">
      <c r="A1263" s="759"/>
      <c r="B1263" s="793"/>
      <c r="C1263" s="752"/>
      <c r="D1263" s="751"/>
      <c r="E1263" s="794"/>
      <c r="F1263" s="750"/>
      <c r="G1263" s="367">
        <v>2023</v>
      </c>
      <c r="H1263" s="426"/>
      <c r="I1263" s="426"/>
      <c r="J1263" s="358"/>
      <c r="K1263" s="358"/>
      <c r="L1263" s="358"/>
      <c r="M1263" s="360"/>
      <c r="N1263" s="358"/>
      <c r="O1263" s="358"/>
      <c r="P1263" s="358"/>
      <c r="Q1263" s="358"/>
      <c r="R1263" s="358"/>
      <c r="S1263" s="358"/>
      <c r="T1263" s="358"/>
      <c r="U1263" s="358"/>
      <c r="V1263" s="359"/>
      <c r="W1263" s="797"/>
      <c r="X1263" s="797"/>
      <c r="Y1263" s="797"/>
      <c r="Z1263" s="425"/>
      <c r="AA1263" s="425"/>
      <c r="AB1263" s="589"/>
    </row>
    <row r="1264" spans="1:28" s="170" customFormat="1" ht="15.75" customHeight="1">
      <c r="A1264" s="759"/>
      <c r="B1264" s="793"/>
      <c r="C1264" s="752"/>
      <c r="D1264" s="751"/>
      <c r="E1264" s="794"/>
      <c r="F1264" s="750" t="s">
        <v>388</v>
      </c>
      <c r="G1264" s="367">
        <v>2015</v>
      </c>
      <c r="H1264" s="361"/>
      <c r="I1264" s="361"/>
      <c r="J1264" s="167"/>
      <c r="K1264" s="167"/>
      <c r="L1264" s="167"/>
      <c r="M1264" s="363"/>
      <c r="N1264" s="167"/>
      <c r="O1264" s="167"/>
      <c r="P1264" s="167"/>
      <c r="Q1264" s="167"/>
      <c r="R1264" s="167"/>
      <c r="S1264" s="167"/>
      <c r="T1264" s="167"/>
      <c r="U1264" s="167"/>
      <c r="V1264" s="364"/>
      <c r="W1264" s="797"/>
      <c r="X1264" s="797"/>
      <c r="Y1264" s="797"/>
      <c r="Z1264" s="367"/>
      <c r="AA1264" s="367"/>
      <c r="AB1264" s="590"/>
    </row>
    <row r="1265" spans="1:28" s="170" customFormat="1" ht="15.75" customHeight="1">
      <c r="A1265" s="759"/>
      <c r="B1265" s="793"/>
      <c r="C1265" s="752"/>
      <c r="D1265" s="751"/>
      <c r="E1265" s="794"/>
      <c r="F1265" s="750"/>
      <c r="G1265" s="367">
        <v>2016</v>
      </c>
      <c r="H1265" s="361"/>
      <c r="I1265" s="361"/>
      <c r="J1265" s="167"/>
      <c r="K1265" s="167"/>
      <c r="L1265" s="167"/>
      <c r="M1265" s="593" t="s">
        <v>1291</v>
      </c>
      <c r="N1265" s="594"/>
      <c r="O1265" s="594"/>
      <c r="P1265" s="594">
        <v>0</v>
      </c>
      <c r="Q1265" s="594"/>
      <c r="R1265" s="594"/>
      <c r="S1265" s="594"/>
      <c r="T1265" s="594"/>
      <c r="U1265" s="594"/>
      <c r="V1265" s="595">
        <v>903</v>
      </c>
      <c r="W1265" s="797"/>
      <c r="X1265" s="797"/>
      <c r="Y1265" s="797"/>
      <c r="Z1265" s="367"/>
      <c r="AA1265" s="367"/>
      <c r="AB1265" s="596">
        <f>V1265/W1261*100</f>
        <v>23.454545454545457</v>
      </c>
    </row>
    <row r="1266" spans="1:28" s="170" customFormat="1" ht="15.75" customHeight="1">
      <c r="A1266" s="759"/>
      <c r="B1266" s="793"/>
      <c r="C1266" s="752"/>
      <c r="D1266" s="751"/>
      <c r="E1266" s="794"/>
      <c r="F1266" s="750"/>
      <c r="G1266" s="367">
        <v>2023</v>
      </c>
      <c r="H1266" s="361"/>
      <c r="I1266" s="361"/>
      <c r="J1266" s="167"/>
      <c r="K1266" s="167"/>
      <c r="L1266" s="167"/>
      <c r="M1266" s="363"/>
      <c r="N1266" s="167"/>
      <c r="O1266" s="167"/>
      <c r="P1266" s="167"/>
      <c r="Q1266" s="167"/>
      <c r="R1266" s="167"/>
      <c r="S1266" s="167"/>
      <c r="T1266" s="167"/>
      <c r="U1266" s="167"/>
      <c r="V1266" s="364"/>
      <c r="W1266" s="797"/>
      <c r="X1266" s="797"/>
      <c r="Y1266" s="797"/>
      <c r="Z1266" s="367"/>
      <c r="AA1266" s="367"/>
      <c r="AB1266" s="590"/>
    </row>
    <row r="1267" spans="1:28" s="170" customFormat="1" ht="16.5" customHeight="1">
      <c r="A1267" s="759"/>
      <c r="B1267" s="793">
        <v>11</v>
      </c>
      <c r="C1267" s="752" t="s">
        <v>618</v>
      </c>
      <c r="D1267" s="751" t="s">
        <v>386</v>
      </c>
      <c r="E1267" s="794" t="s">
        <v>385</v>
      </c>
      <c r="F1267" s="750" t="s">
        <v>389</v>
      </c>
      <c r="G1267" s="367">
        <v>2015</v>
      </c>
      <c r="H1267" s="425"/>
      <c r="I1267" s="425"/>
      <c r="J1267" s="358"/>
      <c r="K1267" s="358"/>
      <c r="L1267" s="358"/>
      <c r="M1267" s="360"/>
      <c r="N1267" s="358"/>
      <c r="O1267" s="358"/>
      <c r="P1267" s="358"/>
      <c r="Q1267" s="358"/>
      <c r="R1267" s="358"/>
      <c r="S1267" s="358"/>
      <c r="T1267" s="358"/>
      <c r="U1267" s="358"/>
      <c r="V1267" s="359"/>
      <c r="W1267" s="798">
        <v>0.4</v>
      </c>
      <c r="X1267" s="798"/>
      <c r="Y1267" s="798"/>
      <c r="Z1267" s="425"/>
      <c r="AA1267" s="425"/>
      <c r="AB1267" s="589"/>
    </row>
    <row r="1268" spans="1:28" s="170" customFormat="1" ht="16.5" customHeight="1">
      <c r="A1268" s="759"/>
      <c r="B1268" s="793"/>
      <c r="C1268" s="752"/>
      <c r="D1268" s="751"/>
      <c r="E1268" s="794"/>
      <c r="F1268" s="750"/>
      <c r="G1268" s="367">
        <v>2016</v>
      </c>
      <c r="H1268" s="426"/>
      <c r="I1268" s="426"/>
      <c r="J1268" s="358"/>
      <c r="K1268" s="358"/>
      <c r="L1268" s="358"/>
      <c r="M1268" s="360"/>
      <c r="N1268" s="358"/>
      <c r="O1268" s="358"/>
      <c r="P1268" s="358"/>
      <c r="Q1268" s="358"/>
      <c r="R1268" s="358"/>
      <c r="S1268" s="358"/>
      <c r="T1268" s="358"/>
      <c r="U1268" s="358"/>
      <c r="V1268" s="359"/>
      <c r="W1268" s="798"/>
      <c r="X1268" s="798"/>
      <c r="Y1268" s="798"/>
      <c r="Z1268" s="425"/>
      <c r="AA1268" s="425"/>
      <c r="AB1268" s="589"/>
    </row>
    <row r="1269" spans="1:28" s="170" customFormat="1" ht="16.5" customHeight="1">
      <c r="A1269" s="759"/>
      <c r="B1269" s="793"/>
      <c r="C1269" s="752"/>
      <c r="D1269" s="751"/>
      <c r="E1269" s="794"/>
      <c r="F1269" s="750"/>
      <c r="G1269" s="367">
        <v>2023</v>
      </c>
      <c r="H1269" s="426"/>
      <c r="I1269" s="426"/>
      <c r="J1269" s="358"/>
      <c r="K1269" s="358"/>
      <c r="L1269" s="358"/>
      <c r="M1269" s="360"/>
      <c r="N1269" s="358"/>
      <c r="O1269" s="358"/>
      <c r="P1269" s="358"/>
      <c r="Q1269" s="358"/>
      <c r="R1269" s="358"/>
      <c r="S1269" s="358"/>
      <c r="T1269" s="358"/>
      <c r="U1269" s="358"/>
      <c r="V1269" s="359"/>
      <c r="W1269" s="798"/>
      <c r="X1269" s="798"/>
      <c r="Y1269" s="798"/>
      <c r="Z1269" s="425"/>
      <c r="AA1269" s="425"/>
      <c r="AB1269" s="589"/>
    </row>
    <row r="1270" spans="1:28" s="170" customFormat="1" ht="16.5" customHeight="1">
      <c r="A1270" s="759"/>
      <c r="B1270" s="793"/>
      <c r="C1270" s="752"/>
      <c r="D1270" s="751"/>
      <c r="E1270" s="794"/>
      <c r="F1270" s="750" t="s">
        <v>388</v>
      </c>
      <c r="G1270" s="367">
        <v>2015</v>
      </c>
      <c r="H1270" s="365"/>
      <c r="I1270" s="365"/>
      <c r="J1270" s="166"/>
      <c r="K1270" s="369"/>
      <c r="L1270" s="369"/>
      <c r="M1270" s="370"/>
      <c r="N1270" s="369"/>
      <c r="O1270" s="369"/>
      <c r="P1270" s="369"/>
      <c r="Q1270" s="369"/>
      <c r="R1270" s="369"/>
      <c r="S1270" s="369"/>
      <c r="T1270" s="369"/>
      <c r="U1270" s="369"/>
      <c r="V1270" s="439"/>
      <c r="W1270" s="798"/>
      <c r="X1270" s="798"/>
      <c r="Y1270" s="798"/>
      <c r="Z1270" s="367"/>
      <c r="AA1270" s="367"/>
      <c r="AB1270" s="590"/>
    </row>
    <row r="1271" spans="1:28" s="170" customFormat="1" ht="16.5" customHeight="1">
      <c r="A1271" s="759"/>
      <c r="B1271" s="793"/>
      <c r="C1271" s="752"/>
      <c r="D1271" s="751"/>
      <c r="E1271" s="794"/>
      <c r="F1271" s="750"/>
      <c r="G1271" s="367">
        <v>2016</v>
      </c>
      <c r="H1271" s="365"/>
      <c r="I1271" s="365"/>
      <c r="J1271" s="166"/>
      <c r="K1271" s="369"/>
      <c r="L1271" s="369"/>
      <c r="M1271" s="370"/>
      <c r="N1271" s="369"/>
      <c r="O1271" s="369"/>
      <c r="P1271" s="369"/>
      <c r="Q1271" s="369"/>
      <c r="R1271" s="369"/>
      <c r="S1271" s="369"/>
      <c r="T1271" s="369"/>
      <c r="U1271" s="369"/>
      <c r="V1271" s="439"/>
      <c r="W1271" s="798"/>
      <c r="X1271" s="798"/>
      <c r="Y1271" s="798"/>
      <c r="Z1271" s="367"/>
      <c r="AA1271" s="367"/>
      <c r="AB1271" s="590"/>
    </row>
    <row r="1272" spans="1:28" s="170" customFormat="1" ht="16.5" customHeight="1">
      <c r="A1272" s="759"/>
      <c r="B1272" s="793"/>
      <c r="C1272" s="752"/>
      <c r="D1272" s="751"/>
      <c r="E1272" s="794"/>
      <c r="F1272" s="750"/>
      <c r="G1272" s="367">
        <v>2023</v>
      </c>
      <c r="H1272" s="365"/>
      <c r="I1272" s="365"/>
      <c r="J1272" s="166"/>
      <c r="K1272" s="369"/>
      <c r="L1272" s="369"/>
      <c r="M1272" s="370"/>
      <c r="N1272" s="369"/>
      <c r="O1272" s="369"/>
      <c r="P1272" s="369"/>
      <c r="Q1272" s="369"/>
      <c r="R1272" s="369"/>
      <c r="S1272" s="369"/>
      <c r="T1272" s="369"/>
      <c r="U1272" s="369"/>
      <c r="V1272" s="439"/>
      <c r="W1272" s="798"/>
      <c r="X1272" s="798"/>
      <c r="Y1272" s="798"/>
      <c r="Z1272" s="367"/>
      <c r="AA1272" s="367"/>
      <c r="AB1272" s="590"/>
    </row>
    <row r="1273" spans="1:28" s="170" customFormat="1" ht="15.75" customHeight="1">
      <c r="A1273" s="759"/>
      <c r="B1273" s="793">
        <v>12</v>
      </c>
      <c r="C1273" s="752" t="s">
        <v>619</v>
      </c>
      <c r="D1273" s="751" t="s">
        <v>386</v>
      </c>
      <c r="E1273" s="794" t="s">
        <v>385</v>
      </c>
      <c r="F1273" s="750" t="s">
        <v>389</v>
      </c>
      <c r="G1273" s="367">
        <v>2015</v>
      </c>
      <c r="H1273" s="425"/>
      <c r="I1273" s="425"/>
      <c r="J1273" s="425"/>
      <c r="K1273" s="425"/>
      <c r="L1273" s="425"/>
      <c r="M1273" s="366"/>
      <c r="N1273" s="425"/>
      <c r="O1273" s="425"/>
      <c r="P1273" s="443"/>
      <c r="Q1273" s="425"/>
      <c r="R1273" s="425"/>
      <c r="S1273" s="425"/>
      <c r="T1273" s="425"/>
      <c r="U1273" s="425"/>
      <c r="V1273" s="444"/>
      <c r="W1273" s="798">
        <v>0.27</v>
      </c>
      <c r="X1273" s="798"/>
      <c r="Y1273" s="798"/>
      <c r="Z1273" s="425"/>
      <c r="AA1273" s="425"/>
      <c r="AB1273" s="589"/>
    </row>
    <row r="1274" spans="1:28" s="170" customFormat="1" ht="15.75" customHeight="1">
      <c r="A1274" s="759"/>
      <c r="B1274" s="793"/>
      <c r="C1274" s="752"/>
      <c r="D1274" s="751"/>
      <c r="E1274" s="794"/>
      <c r="F1274" s="750"/>
      <c r="G1274" s="367">
        <v>2016</v>
      </c>
      <c r="H1274" s="426"/>
      <c r="I1274" s="426"/>
      <c r="J1274" s="425"/>
      <c r="K1274" s="425"/>
      <c r="L1274" s="425"/>
      <c r="M1274" s="366"/>
      <c r="N1274" s="425"/>
      <c r="O1274" s="425"/>
      <c r="P1274" s="425"/>
      <c r="Q1274" s="425"/>
      <c r="R1274" s="425"/>
      <c r="S1274" s="425"/>
      <c r="T1274" s="425"/>
      <c r="U1274" s="425"/>
      <c r="V1274" s="444"/>
      <c r="W1274" s="798"/>
      <c r="X1274" s="798"/>
      <c r="Y1274" s="798"/>
      <c r="Z1274" s="425"/>
      <c r="AA1274" s="425"/>
      <c r="AB1274" s="589"/>
    </row>
    <row r="1275" spans="1:28" s="170" customFormat="1" ht="15.75" customHeight="1">
      <c r="A1275" s="759"/>
      <c r="B1275" s="793"/>
      <c r="C1275" s="752"/>
      <c r="D1275" s="751"/>
      <c r="E1275" s="794"/>
      <c r="F1275" s="750"/>
      <c r="G1275" s="367">
        <v>2023</v>
      </c>
      <c r="H1275" s="426"/>
      <c r="I1275" s="426"/>
      <c r="J1275" s="435"/>
      <c r="K1275" s="425"/>
      <c r="L1275" s="425"/>
      <c r="M1275" s="366"/>
      <c r="N1275" s="425"/>
      <c r="O1275" s="425"/>
      <c r="P1275" s="425"/>
      <c r="Q1275" s="425"/>
      <c r="R1275" s="425"/>
      <c r="S1275" s="425"/>
      <c r="T1275" s="425"/>
      <c r="U1275" s="425"/>
      <c r="V1275" s="444"/>
      <c r="W1275" s="798"/>
      <c r="X1275" s="798"/>
      <c r="Y1275" s="798"/>
      <c r="Z1275" s="425"/>
      <c r="AA1275" s="425"/>
      <c r="AB1275" s="589"/>
    </row>
    <row r="1276" spans="1:256" s="371" customFormat="1" ht="15.75" customHeight="1">
      <c r="A1276" s="759"/>
      <c r="B1276" s="793"/>
      <c r="C1276" s="752"/>
      <c r="D1276" s="751"/>
      <c r="E1276" s="794"/>
      <c r="F1276" s="750" t="s">
        <v>388</v>
      </c>
      <c r="G1276" s="367">
        <v>2015</v>
      </c>
      <c r="H1276" s="365"/>
      <c r="I1276" s="365"/>
      <c r="J1276" s="166"/>
      <c r="K1276" s="369"/>
      <c r="L1276" s="369"/>
      <c r="M1276" s="370"/>
      <c r="N1276" s="369"/>
      <c r="O1276" s="369"/>
      <c r="P1276" s="369"/>
      <c r="Q1276" s="369"/>
      <c r="R1276" s="369"/>
      <c r="S1276" s="369"/>
      <c r="T1276" s="369"/>
      <c r="U1276" s="369"/>
      <c r="V1276" s="439"/>
      <c r="W1276" s="798"/>
      <c r="X1276" s="798"/>
      <c r="Y1276" s="798"/>
      <c r="Z1276" s="367"/>
      <c r="AA1276" s="367"/>
      <c r="AB1276" s="590"/>
      <c r="AC1276" s="170"/>
      <c r="AD1276" s="170"/>
      <c r="AE1276" s="170"/>
      <c r="AF1276" s="170"/>
      <c r="AG1276" s="170"/>
      <c r="AH1276" s="170"/>
      <c r="AI1276" s="170"/>
      <c r="AJ1276" s="170"/>
      <c r="AK1276" s="170"/>
      <c r="AL1276" s="170"/>
      <c r="AM1276" s="170"/>
      <c r="AN1276" s="170"/>
      <c r="AO1276" s="170"/>
      <c r="AP1276" s="170"/>
      <c r="AQ1276" s="170"/>
      <c r="AR1276" s="170"/>
      <c r="AS1276" s="170"/>
      <c r="AT1276" s="170"/>
      <c r="AU1276" s="170"/>
      <c r="AV1276" s="170"/>
      <c r="AW1276" s="170"/>
      <c r="AX1276" s="170"/>
      <c r="AY1276" s="170"/>
      <c r="AZ1276" s="170"/>
      <c r="BA1276" s="170"/>
      <c r="BB1276" s="170"/>
      <c r="BC1276" s="170"/>
      <c r="BD1276" s="170"/>
      <c r="BE1276" s="170"/>
      <c r="BF1276" s="170"/>
      <c r="BG1276" s="170"/>
      <c r="BH1276" s="170"/>
      <c r="BI1276" s="170"/>
      <c r="BJ1276" s="170"/>
      <c r="BK1276" s="170"/>
      <c r="BL1276" s="170"/>
      <c r="BM1276" s="170"/>
      <c r="BN1276" s="170"/>
      <c r="BO1276" s="170"/>
      <c r="BP1276" s="170"/>
      <c r="BQ1276" s="170"/>
      <c r="BR1276" s="170"/>
      <c r="BS1276" s="170"/>
      <c r="BT1276" s="170"/>
      <c r="BU1276" s="170"/>
      <c r="BV1276" s="170"/>
      <c r="BW1276" s="170"/>
      <c r="BX1276" s="170"/>
      <c r="BY1276" s="170"/>
      <c r="BZ1276" s="170"/>
      <c r="CA1276" s="170"/>
      <c r="CB1276" s="170"/>
      <c r="CC1276" s="170"/>
      <c r="CD1276" s="170"/>
      <c r="CE1276" s="170"/>
      <c r="CF1276" s="170"/>
      <c r="CG1276" s="170"/>
      <c r="CH1276" s="170"/>
      <c r="CI1276" s="170"/>
      <c r="CJ1276" s="170"/>
      <c r="CK1276" s="170"/>
      <c r="CL1276" s="170"/>
      <c r="CM1276" s="170"/>
      <c r="CN1276" s="170"/>
      <c r="CO1276" s="170"/>
      <c r="CP1276" s="170"/>
      <c r="CQ1276" s="170"/>
      <c r="CR1276" s="170"/>
      <c r="CS1276" s="170"/>
      <c r="CT1276" s="170"/>
      <c r="CU1276" s="170"/>
      <c r="CV1276" s="170"/>
      <c r="CW1276" s="170"/>
      <c r="CX1276" s="170"/>
      <c r="CY1276" s="170"/>
      <c r="CZ1276" s="170"/>
      <c r="DA1276" s="170"/>
      <c r="DB1276" s="170"/>
      <c r="DC1276" s="170"/>
      <c r="DD1276" s="170"/>
      <c r="DE1276" s="170"/>
      <c r="DF1276" s="170"/>
      <c r="DG1276" s="170"/>
      <c r="DH1276" s="170"/>
      <c r="DI1276" s="170"/>
      <c r="DJ1276" s="170"/>
      <c r="DK1276" s="170"/>
      <c r="DL1276" s="170"/>
      <c r="DM1276" s="170"/>
      <c r="DN1276" s="170"/>
      <c r="DO1276" s="170"/>
      <c r="DP1276" s="170"/>
      <c r="DQ1276" s="170"/>
      <c r="DR1276" s="170"/>
      <c r="DS1276" s="170"/>
      <c r="DT1276" s="170"/>
      <c r="DU1276" s="170"/>
      <c r="DV1276" s="170"/>
      <c r="DW1276" s="170"/>
      <c r="DX1276" s="170"/>
      <c r="DY1276" s="170"/>
      <c r="DZ1276" s="170"/>
      <c r="EA1276" s="170"/>
      <c r="EB1276" s="170"/>
      <c r="EC1276" s="170"/>
      <c r="ED1276" s="170"/>
      <c r="EE1276" s="170"/>
      <c r="EF1276" s="170"/>
      <c r="EG1276" s="170"/>
      <c r="EH1276" s="170"/>
      <c r="EI1276" s="170"/>
      <c r="EJ1276" s="170"/>
      <c r="EK1276" s="170"/>
      <c r="EL1276" s="170"/>
      <c r="EM1276" s="170"/>
      <c r="EN1276" s="170"/>
      <c r="EO1276" s="170"/>
      <c r="EP1276" s="170"/>
      <c r="EQ1276" s="170"/>
      <c r="ER1276" s="170"/>
      <c r="ES1276" s="170"/>
      <c r="ET1276" s="170"/>
      <c r="EU1276" s="170"/>
      <c r="EV1276" s="170"/>
      <c r="EW1276" s="170"/>
      <c r="EX1276" s="170"/>
      <c r="EY1276" s="170"/>
      <c r="EZ1276" s="170"/>
      <c r="FA1276" s="170"/>
      <c r="FB1276" s="170"/>
      <c r="FC1276" s="170"/>
      <c r="FD1276" s="170"/>
      <c r="FE1276" s="170"/>
      <c r="FF1276" s="170"/>
      <c r="FG1276" s="170"/>
      <c r="FH1276" s="170"/>
      <c r="FI1276" s="170"/>
      <c r="FJ1276" s="170"/>
      <c r="FK1276" s="170"/>
      <c r="FL1276" s="170"/>
      <c r="FM1276" s="170"/>
      <c r="FN1276" s="170"/>
      <c r="FO1276" s="170"/>
      <c r="FP1276" s="170"/>
      <c r="FQ1276" s="170"/>
      <c r="FR1276" s="170"/>
      <c r="FS1276" s="170"/>
      <c r="FT1276" s="170"/>
      <c r="FU1276" s="170"/>
      <c r="FV1276" s="170"/>
      <c r="FW1276" s="170"/>
      <c r="FX1276" s="170"/>
      <c r="FY1276" s="170"/>
      <c r="FZ1276" s="170"/>
      <c r="GA1276" s="170"/>
      <c r="GB1276" s="170"/>
      <c r="GC1276" s="170"/>
      <c r="GD1276" s="170"/>
      <c r="GE1276" s="170"/>
      <c r="GF1276" s="170"/>
      <c r="GG1276" s="170"/>
      <c r="GH1276" s="170"/>
      <c r="GI1276" s="170"/>
      <c r="GJ1276" s="170"/>
      <c r="GK1276" s="170"/>
      <c r="GL1276" s="170"/>
      <c r="GM1276" s="170"/>
      <c r="GN1276" s="170"/>
      <c r="GO1276" s="170"/>
      <c r="GP1276" s="170"/>
      <c r="GQ1276" s="170"/>
      <c r="GR1276" s="170"/>
      <c r="GS1276" s="170"/>
      <c r="GT1276" s="170"/>
      <c r="GU1276" s="170"/>
      <c r="GV1276" s="170"/>
      <c r="GW1276" s="170"/>
      <c r="GX1276" s="170"/>
      <c r="GY1276" s="170"/>
      <c r="GZ1276" s="170"/>
      <c r="HA1276" s="170"/>
      <c r="HB1276" s="170"/>
      <c r="HC1276" s="170"/>
      <c r="HD1276" s="170"/>
      <c r="HE1276" s="170"/>
      <c r="HF1276" s="170"/>
      <c r="HG1276" s="170"/>
      <c r="HH1276" s="170"/>
      <c r="HI1276" s="170"/>
      <c r="HJ1276" s="170"/>
      <c r="HK1276" s="170"/>
      <c r="HL1276" s="170"/>
      <c r="HM1276" s="170"/>
      <c r="HN1276" s="170"/>
      <c r="HO1276" s="170"/>
      <c r="HP1276" s="170"/>
      <c r="HQ1276" s="170"/>
      <c r="HR1276" s="170"/>
      <c r="HS1276" s="170"/>
      <c r="HT1276" s="170"/>
      <c r="HU1276" s="170"/>
      <c r="HV1276" s="170"/>
      <c r="HW1276" s="170"/>
      <c r="HX1276" s="170"/>
      <c r="HY1276" s="170"/>
      <c r="HZ1276" s="170"/>
      <c r="IA1276" s="170"/>
      <c r="IB1276" s="170"/>
      <c r="IC1276" s="170"/>
      <c r="ID1276" s="170"/>
      <c r="IE1276" s="170"/>
      <c r="IF1276" s="170"/>
      <c r="IG1276" s="170"/>
      <c r="IH1276" s="170"/>
      <c r="II1276" s="170"/>
      <c r="IJ1276" s="170"/>
      <c r="IK1276" s="170"/>
      <c r="IL1276" s="170"/>
      <c r="IM1276" s="170"/>
      <c r="IN1276" s="170"/>
      <c r="IO1276" s="170"/>
      <c r="IP1276" s="170"/>
      <c r="IQ1276" s="170"/>
      <c r="IR1276" s="170"/>
      <c r="IS1276" s="170"/>
      <c r="IT1276" s="170"/>
      <c r="IU1276" s="170"/>
      <c r="IV1276" s="170"/>
    </row>
    <row r="1277" spans="1:256" s="371" customFormat="1" ht="15.75" customHeight="1">
      <c r="A1277" s="759"/>
      <c r="B1277" s="793"/>
      <c r="C1277" s="752"/>
      <c r="D1277" s="751"/>
      <c r="E1277" s="794"/>
      <c r="F1277" s="750"/>
      <c r="G1277" s="367">
        <v>2016</v>
      </c>
      <c r="H1277" s="365"/>
      <c r="I1277" s="365"/>
      <c r="J1277" s="166"/>
      <c r="K1277" s="369"/>
      <c r="L1277" s="369"/>
      <c r="M1277" s="370">
        <v>0</v>
      </c>
      <c r="N1277" s="369"/>
      <c r="O1277" s="369"/>
      <c r="P1277" s="369">
        <v>0</v>
      </c>
      <c r="Q1277" s="369"/>
      <c r="R1277" s="369"/>
      <c r="S1277" s="369"/>
      <c r="T1277" s="369"/>
      <c r="U1277" s="369"/>
      <c r="V1277" s="644">
        <v>0</v>
      </c>
      <c r="W1277" s="798"/>
      <c r="X1277" s="798"/>
      <c r="Y1277" s="798"/>
      <c r="Z1277" s="367"/>
      <c r="AA1277" s="367"/>
      <c r="AB1277" s="645">
        <v>0</v>
      </c>
      <c r="AC1277" s="170"/>
      <c r="AD1277" s="170"/>
      <c r="AE1277" s="170"/>
      <c r="AF1277" s="170"/>
      <c r="AG1277" s="170"/>
      <c r="AH1277" s="170"/>
      <c r="AI1277" s="170"/>
      <c r="AJ1277" s="170"/>
      <c r="AK1277" s="170"/>
      <c r="AL1277" s="170"/>
      <c r="AM1277" s="170"/>
      <c r="AN1277" s="170"/>
      <c r="AO1277" s="170"/>
      <c r="AP1277" s="170"/>
      <c r="AQ1277" s="170"/>
      <c r="AR1277" s="170"/>
      <c r="AS1277" s="170"/>
      <c r="AT1277" s="170"/>
      <c r="AU1277" s="170"/>
      <c r="AV1277" s="170"/>
      <c r="AW1277" s="170"/>
      <c r="AX1277" s="170"/>
      <c r="AY1277" s="170"/>
      <c r="AZ1277" s="170"/>
      <c r="BA1277" s="170"/>
      <c r="BB1277" s="170"/>
      <c r="BC1277" s="170"/>
      <c r="BD1277" s="170"/>
      <c r="BE1277" s="170"/>
      <c r="BF1277" s="170"/>
      <c r="BG1277" s="170"/>
      <c r="BH1277" s="170"/>
      <c r="BI1277" s="170"/>
      <c r="BJ1277" s="170"/>
      <c r="BK1277" s="170"/>
      <c r="BL1277" s="170"/>
      <c r="BM1277" s="170"/>
      <c r="BN1277" s="170"/>
      <c r="BO1277" s="170"/>
      <c r="BP1277" s="170"/>
      <c r="BQ1277" s="170"/>
      <c r="BR1277" s="170"/>
      <c r="BS1277" s="170"/>
      <c r="BT1277" s="170"/>
      <c r="BU1277" s="170"/>
      <c r="BV1277" s="170"/>
      <c r="BW1277" s="170"/>
      <c r="BX1277" s="170"/>
      <c r="BY1277" s="170"/>
      <c r="BZ1277" s="170"/>
      <c r="CA1277" s="170"/>
      <c r="CB1277" s="170"/>
      <c r="CC1277" s="170"/>
      <c r="CD1277" s="170"/>
      <c r="CE1277" s="170"/>
      <c r="CF1277" s="170"/>
      <c r="CG1277" s="170"/>
      <c r="CH1277" s="170"/>
      <c r="CI1277" s="170"/>
      <c r="CJ1277" s="170"/>
      <c r="CK1277" s="170"/>
      <c r="CL1277" s="170"/>
      <c r="CM1277" s="170"/>
      <c r="CN1277" s="170"/>
      <c r="CO1277" s="170"/>
      <c r="CP1277" s="170"/>
      <c r="CQ1277" s="170"/>
      <c r="CR1277" s="170"/>
      <c r="CS1277" s="170"/>
      <c r="CT1277" s="170"/>
      <c r="CU1277" s="170"/>
      <c r="CV1277" s="170"/>
      <c r="CW1277" s="170"/>
      <c r="CX1277" s="170"/>
      <c r="CY1277" s="170"/>
      <c r="CZ1277" s="170"/>
      <c r="DA1277" s="170"/>
      <c r="DB1277" s="170"/>
      <c r="DC1277" s="170"/>
      <c r="DD1277" s="170"/>
      <c r="DE1277" s="170"/>
      <c r="DF1277" s="170"/>
      <c r="DG1277" s="170"/>
      <c r="DH1277" s="170"/>
      <c r="DI1277" s="170"/>
      <c r="DJ1277" s="170"/>
      <c r="DK1277" s="170"/>
      <c r="DL1277" s="170"/>
      <c r="DM1277" s="170"/>
      <c r="DN1277" s="170"/>
      <c r="DO1277" s="170"/>
      <c r="DP1277" s="170"/>
      <c r="DQ1277" s="170"/>
      <c r="DR1277" s="170"/>
      <c r="DS1277" s="170"/>
      <c r="DT1277" s="170"/>
      <c r="DU1277" s="170"/>
      <c r="DV1277" s="170"/>
      <c r="DW1277" s="170"/>
      <c r="DX1277" s="170"/>
      <c r="DY1277" s="170"/>
      <c r="DZ1277" s="170"/>
      <c r="EA1277" s="170"/>
      <c r="EB1277" s="170"/>
      <c r="EC1277" s="170"/>
      <c r="ED1277" s="170"/>
      <c r="EE1277" s="170"/>
      <c r="EF1277" s="170"/>
      <c r="EG1277" s="170"/>
      <c r="EH1277" s="170"/>
      <c r="EI1277" s="170"/>
      <c r="EJ1277" s="170"/>
      <c r="EK1277" s="170"/>
      <c r="EL1277" s="170"/>
      <c r="EM1277" s="170"/>
      <c r="EN1277" s="170"/>
      <c r="EO1277" s="170"/>
      <c r="EP1277" s="170"/>
      <c r="EQ1277" s="170"/>
      <c r="ER1277" s="170"/>
      <c r="ES1277" s="170"/>
      <c r="ET1277" s="170"/>
      <c r="EU1277" s="170"/>
      <c r="EV1277" s="170"/>
      <c r="EW1277" s="170"/>
      <c r="EX1277" s="170"/>
      <c r="EY1277" s="170"/>
      <c r="EZ1277" s="170"/>
      <c r="FA1277" s="170"/>
      <c r="FB1277" s="170"/>
      <c r="FC1277" s="170"/>
      <c r="FD1277" s="170"/>
      <c r="FE1277" s="170"/>
      <c r="FF1277" s="170"/>
      <c r="FG1277" s="170"/>
      <c r="FH1277" s="170"/>
      <c r="FI1277" s="170"/>
      <c r="FJ1277" s="170"/>
      <c r="FK1277" s="170"/>
      <c r="FL1277" s="170"/>
      <c r="FM1277" s="170"/>
      <c r="FN1277" s="170"/>
      <c r="FO1277" s="170"/>
      <c r="FP1277" s="170"/>
      <c r="FQ1277" s="170"/>
      <c r="FR1277" s="170"/>
      <c r="FS1277" s="170"/>
      <c r="FT1277" s="170"/>
      <c r="FU1277" s="170"/>
      <c r="FV1277" s="170"/>
      <c r="FW1277" s="170"/>
      <c r="FX1277" s="170"/>
      <c r="FY1277" s="170"/>
      <c r="FZ1277" s="170"/>
      <c r="GA1277" s="170"/>
      <c r="GB1277" s="170"/>
      <c r="GC1277" s="170"/>
      <c r="GD1277" s="170"/>
      <c r="GE1277" s="170"/>
      <c r="GF1277" s="170"/>
      <c r="GG1277" s="170"/>
      <c r="GH1277" s="170"/>
      <c r="GI1277" s="170"/>
      <c r="GJ1277" s="170"/>
      <c r="GK1277" s="170"/>
      <c r="GL1277" s="170"/>
      <c r="GM1277" s="170"/>
      <c r="GN1277" s="170"/>
      <c r="GO1277" s="170"/>
      <c r="GP1277" s="170"/>
      <c r="GQ1277" s="170"/>
      <c r="GR1277" s="170"/>
      <c r="GS1277" s="170"/>
      <c r="GT1277" s="170"/>
      <c r="GU1277" s="170"/>
      <c r="GV1277" s="170"/>
      <c r="GW1277" s="170"/>
      <c r="GX1277" s="170"/>
      <c r="GY1277" s="170"/>
      <c r="GZ1277" s="170"/>
      <c r="HA1277" s="170"/>
      <c r="HB1277" s="170"/>
      <c r="HC1277" s="170"/>
      <c r="HD1277" s="170"/>
      <c r="HE1277" s="170"/>
      <c r="HF1277" s="170"/>
      <c r="HG1277" s="170"/>
      <c r="HH1277" s="170"/>
      <c r="HI1277" s="170"/>
      <c r="HJ1277" s="170"/>
      <c r="HK1277" s="170"/>
      <c r="HL1277" s="170"/>
      <c r="HM1277" s="170"/>
      <c r="HN1277" s="170"/>
      <c r="HO1277" s="170"/>
      <c r="HP1277" s="170"/>
      <c r="HQ1277" s="170"/>
      <c r="HR1277" s="170"/>
      <c r="HS1277" s="170"/>
      <c r="HT1277" s="170"/>
      <c r="HU1277" s="170"/>
      <c r="HV1277" s="170"/>
      <c r="HW1277" s="170"/>
      <c r="HX1277" s="170"/>
      <c r="HY1277" s="170"/>
      <c r="HZ1277" s="170"/>
      <c r="IA1277" s="170"/>
      <c r="IB1277" s="170"/>
      <c r="IC1277" s="170"/>
      <c r="ID1277" s="170"/>
      <c r="IE1277" s="170"/>
      <c r="IF1277" s="170"/>
      <c r="IG1277" s="170"/>
      <c r="IH1277" s="170"/>
      <c r="II1277" s="170"/>
      <c r="IJ1277" s="170"/>
      <c r="IK1277" s="170"/>
      <c r="IL1277" s="170"/>
      <c r="IM1277" s="170"/>
      <c r="IN1277" s="170"/>
      <c r="IO1277" s="170"/>
      <c r="IP1277" s="170"/>
      <c r="IQ1277" s="170"/>
      <c r="IR1277" s="170"/>
      <c r="IS1277" s="170"/>
      <c r="IT1277" s="170"/>
      <c r="IU1277" s="170"/>
      <c r="IV1277" s="170"/>
    </row>
    <row r="1278" spans="1:256" s="371" customFormat="1" ht="15.75" customHeight="1">
      <c r="A1278" s="759"/>
      <c r="B1278" s="793"/>
      <c r="C1278" s="752"/>
      <c r="D1278" s="751"/>
      <c r="E1278" s="794"/>
      <c r="F1278" s="750"/>
      <c r="G1278" s="367">
        <v>2023</v>
      </c>
      <c r="H1278" s="365"/>
      <c r="I1278" s="365"/>
      <c r="J1278" s="166"/>
      <c r="K1278" s="369"/>
      <c r="L1278" s="369"/>
      <c r="M1278" s="370"/>
      <c r="N1278" s="369"/>
      <c r="O1278" s="369"/>
      <c r="P1278" s="369"/>
      <c r="Q1278" s="369"/>
      <c r="R1278" s="369"/>
      <c r="S1278" s="369"/>
      <c r="T1278" s="369"/>
      <c r="U1278" s="369"/>
      <c r="V1278" s="439"/>
      <c r="W1278" s="798"/>
      <c r="X1278" s="798"/>
      <c r="Y1278" s="798"/>
      <c r="Z1278" s="367"/>
      <c r="AA1278" s="367"/>
      <c r="AB1278" s="590"/>
      <c r="AC1278" s="170"/>
      <c r="AD1278" s="170"/>
      <c r="AE1278" s="170"/>
      <c r="AF1278" s="170"/>
      <c r="AG1278" s="170"/>
      <c r="AH1278" s="170"/>
      <c r="AI1278" s="170"/>
      <c r="AJ1278" s="170"/>
      <c r="AK1278" s="170"/>
      <c r="AL1278" s="170"/>
      <c r="AM1278" s="170"/>
      <c r="AN1278" s="170"/>
      <c r="AO1278" s="170"/>
      <c r="AP1278" s="170"/>
      <c r="AQ1278" s="170"/>
      <c r="AR1278" s="170"/>
      <c r="AS1278" s="170"/>
      <c r="AT1278" s="170"/>
      <c r="AU1278" s="170"/>
      <c r="AV1278" s="170"/>
      <c r="AW1278" s="170"/>
      <c r="AX1278" s="170"/>
      <c r="AY1278" s="170"/>
      <c r="AZ1278" s="170"/>
      <c r="BA1278" s="170"/>
      <c r="BB1278" s="170"/>
      <c r="BC1278" s="170"/>
      <c r="BD1278" s="170"/>
      <c r="BE1278" s="170"/>
      <c r="BF1278" s="170"/>
      <c r="BG1278" s="170"/>
      <c r="BH1278" s="170"/>
      <c r="BI1278" s="170"/>
      <c r="BJ1278" s="170"/>
      <c r="BK1278" s="170"/>
      <c r="BL1278" s="170"/>
      <c r="BM1278" s="170"/>
      <c r="BN1278" s="170"/>
      <c r="BO1278" s="170"/>
      <c r="BP1278" s="170"/>
      <c r="BQ1278" s="170"/>
      <c r="BR1278" s="170"/>
      <c r="BS1278" s="170"/>
      <c r="BT1278" s="170"/>
      <c r="BU1278" s="170"/>
      <c r="BV1278" s="170"/>
      <c r="BW1278" s="170"/>
      <c r="BX1278" s="170"/>
      <c r="BY1278" s="170"/>
      <c r="BZ1278" s="170"/>
      <c r="CA1278" s="170"/>
      <c r="CB1278" s="170"/>
      <c r="CC1278" s="170"/>
      <c r="CD1278" s="170"/>
      <c r="CE1278" s="170"/>
      <c r="CF1278" s="170"/>
      <c r="CG1278" s="170"/>
      <c r="CH1278" s="170"/>
      <c r="CI1278" s="170"/>
      <c r="CJ1278" s="170"/>
      <c r="CK1278" s="170"/>
      <c r="CL1278" s="170"/>
      <c r="CM1278" s="170"/>
      <c r="CN1278" s="170"/>
      <c r="CO1278" s="170"/>
      <c r="CP1278" s="170"/>
      <c r="CQ1278" s="170"/>
      <c r="CR1278" s="170"/>
      <c r="CS1278" s="170"/>
      <c r="CT1278" s="170"/>
      <c r="CU1278" s="170"/>
      <c r="CV1278" s="170"/>
      <c r="CW1278" s="170"/>
      <c r="CX1278" s="170"/>
      <c r="CY1278" s="170"/>
      <c r="CZ1278" s="170"/>
      <c r="DA1278" s="170"/>
      <c r="DB1278" s="170"/>
      <c r="DC1278" s="170"/>
      <c r="DD1278" s="170"/>
      <c r="DE1278" s="170"/>
      <c r="DF1278" s="170"/>
      <c r="DG1278" s="170"/>
      <c r="DH1278" s="170"/>
      <c r="DI1278" s="170"/>
      <c r="DJ1278" s="170"/>
      <c r="DK1278" s="170"/>
      <c r="DL1278" s="170"/>
      <c r="DM1278" s="170"/>
      <c r="DN1278" s="170"/>
      <c r="DO1278" s="170"/>
      <c r="DP1278" s="170"/>
      <c r="DQ1278" s="170"/>
      <c r="DR1278" s="170"/>
      <c r="DS1278" s="170"/>
      <c r="DT1278" s="170"/>
      <c r="DU1278" s="170"/>
      <c r="DV1278" s="170"/>
      <c r="DW1278" s="170"/>
      <c r="DX1278" s="170"/>
      <c r="DY1278" s="170"/>
      <c r="DZ1278" s="170"/>
      <c r="EA1278" s="170"/>
      <c r="EB1278" s="170"/>
      <c r="EC1278" s="170"/>
      <c r="ED1278" s="170"/>
      <c r="EE1278" s="170"/>
      <c r="EF1278" s="170"/>
      <c r="EG1278" s="170"/>
      <c r="EH1278" s="170"/>
      <c r="EI1278" s="170"/>
      <c r="EJ1278" s="170"/>
      <c r="EK1278" s="170"/>
      <c r="EL1278" s="170"/>
      <c r="EM1278" s="170"/>
      <c r="EN1278" s="170"/>
      <c r="EO1278" s="170"/>
      <c r="EP1278" s="170"/>
      <c r="EQ1278" s="170"/>
      <c r="ER1278" s="170"/>
      <c r="ES1278" s="170"/>
      <c r="ET1278" s="170"/>
      <c r="EU1278" s="170"/>
      <c r="EV1278" s="170"/>
      <c r="EW1278" s="170"/>
      <c r="EX1278" s="170"/>
      <c r="EY1278" s="170"/>
      <c r="EZ1278" s="170"/>
      <c r="FA1278" s="170"/>
      <c r="FB1278" s="170"/>
      <c r="FC1278" s="170"/>
      <c r="FD1278" s="170"/>
      <c r="FE1278" s="170"/>
      <c r="FF1278" s="170"/>
      <c r="FG1278" s="170"/>
      <c r="FH1278" s="170"/>
      <c r="FI1278" s="170"/>
      <c r="FJ1278" s="170"/>
      <c r="FK1278" s="170"/>
      <c r="FL1278" s="170"/>
      <c r="FM1278" s="170"/>
      <c r="FN1278" s="170"/>
      <c r="FO1278" s="170"/>
      <c r="FP1278" s="170"/>
      <c r="FQ1278" s="170"/>
      <c r="FR1278" s="170"/>
      <c r="FS1278" s="170"/>
      <c r="FT1278" s="170"/>
      <c r="FU1278" s="170"/>
      <c r="FV1278" s="170"/>
      <c r="FW1278" s="170"/>
      <c r="FX1278" s="170"/>
      <c r="FY1278" s="170"/>
      <c r="FZ1278" s="170"/>
      <c r="GA1278" s="170"/>
      <c r="GB1278" s="170"/>
      <c r="GC1278" s="170"/>
      <c r="GD1278" s="170"/>
      <c r="GE1278" s="170"/>
      <c r="GF1278" s="170"/>
      <c r="GG1278" s="170"/>
      <c r="GH1278" s="170"/>
      <c r="GI1278" s="170"/>
      <c r="GJ1278" s="170"/>
      <c r="GK1278" s="170"/>
      <c r="GL1278" s="170"/>
      <c r="GM1278" s="170"/>
      <c r="GN1278" s="170"/>
      <c r="GO1278" s="170"/>
      <c r="GP1278" s="170"/>
      <c r="GQ1278" s="170"/>
      <c r="GR1278" s="170"/>
      <c r="GS1278" s="170"/>
      <c r="GT1278" s="170"/>
      <c r="GU1278" s="170"/>
      <c r="GV1278" s="170"/>
      <c r="GW1278" s="170"/>
      <c r="GX1278" s="170"/>
      <c r="GY1278" s="170"/>
      <c r="GZ1278" s="170"/>
      <c r="HA1278" s="170"/>
      <c r="HB1278" s="170"/>
      <c r="HC1278" s="170"/>
      <c r="HD1278" s="170"/>
      <c r="HE1278" s="170"/>
      <c r="HF1278" s="170"/>
      <c r="HG1278" s="170"/>
      <c r="HH1278" s="170"/>
      <c r="HI1278" s="170"/>
      <c r="HJ1278" s="170"/>
      <c r="HK1278" s="170"/>
      <c r="HL1278" s="170"/>
      <c r="HM1278" s="170"/>
      <c r="HN1278" s="170"/>
      <c r="HO1278" s="170"/>
      <c r="HP1278" s="170"/>
      <c r="HQ1278" s="170"/>
      <c r="HR1278" s="170"/>
      <c r="HS1278" s="170"/>
      <c r="HT1278" s="170"/>
      <c r="HU1278" s="170"/>
      <c r="HV1278" s="170"/>
      <c r="HW1278" s="170"/>
      <c r="HX1278" s="170"/>
      <c r="HY1278" s="170"/>
      <c r="HZ1278" s="170"/>
      <c r="IA1278" s="170"/>
      <c r="IB1278" s="170"/>
      <c r="IC1278" s="170"/>
      <c r="ID1278" s="170"/>
      <c r="IE1278" s="170"/>
      <c r="IF1278" s="170"/>
      <c r="IG1278" s="170"/>
      <c r="IH1278" s="170"/>
      <c r="II1278" s="170"/>
      <c r="IJ1278" s="170"/>
      <c r="IK1278" s="170"/>
      <c r="IL1278" s="170"/>
      <c r="IM1278" s="170"/>
      <c r="IN1278" s="170"/>
      <c r="IO1278" s="170"/>
      <c r="IP1278" s="170"/>
      <c r="IQ1278" s="170"/>
      <c r="IR1278" s="170"/>
      <c r="IS1278" s="170"/>
      <c r="IT1278" s="170"/>
      <c r="IU1278" s="170"/>
      <c r="IV1278" s="170"/>
    </row>
    <row r="1279" spans="1:28" s="170" customFormat="1" ht="15.75" customHeight="1">
      <c r="A1279" s="759"/>
      <c r="B1279" s="793">
        <v>13</v>
      </c>
      <c r="C1279" s="752" t="s">
        <v>620</v>
      </c>
      <c r="D1279" s="751" t="s">
        <v>386</v>
      </c>
      <c r="E1279" s="794" t="s">
        <v>385</v>
      </c>
      <c r="F1279" s="750" t="s">
        <v>389</v>
      </c>
      <c r="G1279" s="367">
        <v>2015</v>
      </c>
      <c r="H1279" s="425"/>
      <c r="I1279" s="425"/>
      <c r="J1279" s="425"/>
      <c r="K1279" s="425"/>
      <c r="L1279" s="425"/>
      <c r="M1279" s="366"/>
      <c r="N1279" s="425"/>
      <c r="O1279" s="425"/>
      <c r="P1279" s="443"/>
      <c r="Q1279" s="425"/>
      <c r="R1279" s="425"/>
      <c r="S1279" s="425"/>
      <c r="T1279" s="425"/>
      <c r="U1279" s="425"/>
      <c r="V1279" s="444"/>
      <c r="W1279" s="798">
        <v>0.95</v>
      </c>
      <c r="X1279" s="798"/>
      <c r="Y1279" s="798"/>
      <c r="Z1279" s="425"/>
      <c r="AA1279" s="425"/>
      <c r="AB1279" s="589"/>
    </row>
    <row r="1280" spans="1:28" s="170" customFormat="1" ht="15.75" customHeight="1">
      <c r="A1280" s="759"/>
      <c r="B1280" s="793"/>
      <c r="C1280" s="752"/>
      <c r="D1280" s="751"/>
      <c r="E1280" s="794"/>
      <c r="F1280" s="750"/>
      <c r="G1280" s="367">
        <v>2016</v>
      </c>
      <c r="H1280" s="426"/>
      <c r="I1280" s="426"/>
      <c r="J1280" s="425"/>
      <c r="K1280" s="425"/>
      <c r="L1280" s="425"/>
      <c r="M1280" s="366"/>
      <c r="N1280" s="425"/>
      <c r="O1280" s="425"/>
      <c r="P1280" s="425"/>
      <c r="Q1280" s="425"/>
      <c r="R1280" s="425"/>
      <c r="S1280" s="425"/>
      <c r="T1280" s="425"/>
      <c r="U1280" s="425"/>
      <c r="V1280" s="444"/>
      <c r="W1280" s="798"/>
      <c r="X1280" s="798"/>
      <c r="Y1280" s="798"/>
      <c r="Z1280" s="425"/>
      <c r="AA1280" s="425"/>
      <c r="AB1280" s="589"/>
    </row>
    <row r="1281" spans="1:28" s="170" customFormat="1" ht="15.75" customHeight="1">
      <c r="A1281" s="759"/>
      <c r="B1281" s="793"/>
      <c r="C1281" s="752"/>
      <c r="D1281" s="751"/>
      <c r="E1281" s="794"/>
      <c r="F1281" s="750"/>
      <c r="G1281" s="367">
        <v>2023</v>
      </c>
      <c r="H1281" s="426"/>
      <c r="I1281" s="426"/>
      <c r="J1281" s="435"/>
      <c r="K1281" s="425"/>
      <c r="L1281" s="425"/>
      <c r="M1281" s="366"/>
      <c r="N1281" s="425"/>
      <c r="O1281" s="425"/>
      <c r="P1281" s="425"/>
      <c r="Q1281" s="425"/>
      <c r="R1281" s="425"/>
      <c r="S1281" s="425"/>
      <c r="T1281" s="425"/>
      <c r="U1281" s="425"/>
      <c r="V1281" s="444"/>
      <c r="W1281" s="798"/>
      <c r="X1281" s="798"/>
      <c r="Y1281" s="798"/>
      <c r="Z1281" s="425"/>
      <c r="AA1281" s="425"/>
      <c r="AB1281" s="589"/>
    </row>
    <row r="1282" spans="1:256" s="371" customFormat="1" ht="15.75" customHeight="1">
      <c r="A1282" s="759"/>
      <c r="B1282" s="793"/>
      <c r="C1282" s="752"/>
      <c r="D1282" s="751"/>
      <c r="E1282" s="794"/>
      <c r="F1282" s="750" t="s">
        <v>388</v>
      </c>
      <c r="G1282" s="367">
        <v>2015</v>
      </c>
      <c r="H1282" s="365"/>
      <c r="I1282" s="365"/>
      <c r="J1282" s="166"/>
      <c r="K1282" s="369"/>
      <c r="L1282" s="369"/>
      <c r="M1282" s="370"/>
      <c r="N1282" s="369"/>
      <c r="O1282" s="369"/>
      <c r="P1282" s="369"/>
      <c r="Q1282" s="369"/>
      <c r="R1282" s="369"/>
      <c r="S1282" s="369"/>
      <c r="T1282" s="369"/>
      <c r="U1282" s="369"/>
      <c r="V1282" s="439"/>
      <c r="W1282" s="798"/>
      <c r="X1282" s="798"/>
      <c r="Y1282" s="798"/>
      <c r="Z1282" s="367"/>
      <c r="AA1282" s="367"/>
      <c r="AB1282" s="590"/>
      <c r="AC1282" s="170"/>
      <c r="AD1282" s="170"/>
      <c r="AE1282" s="170"/>
      <c r="AF1282" s="170"/>
      <c r="AG1282" s="170"/>
      <c r="AH1282" s="170"/>
      <c r="AI1282" s="170"/>
      <c r="AJ1282" s="170"/>
      <c r="AK1282" s="170"/>
      <c r="AL1282" s="170"/>
      <c r="AM1282" s="170"/>
      <c r="AN1282" s="170"/>
      <c r="AO1282" s="170"/>
      <c r="AP1282" s="170"/>
      <c r="AQ1282" s="170"/>
      <c r="AR1282" s="170"/>
      <c r="AS1282" s="170"/>
      <c r="AT1282" s="170"/>
      <c r="AU1282" s="170"/>
      <c r="AV1282" s="170"/>
      <c r="AW1282" s="170"/>
      <c r="AX1282" s="170"/>
      <c r="AY1282" s="170"/>
      <c r="AZ1282" s="170"/>
      <c r="BA1282" s="170"/>
      <c r="BB1282" s="170"/>
      <c r="BC1282" s="170"/>
      <c r="BD1282" s="170"/>
      <c r="BE1282" s="170"/>
      <c r="BF1282" s="170"/>
      <c r="BG1282" s="170"/>
      <c r="BH1282" s="170"/>
      <c r="BI1282" s="170"/>
      <c r="BJ1282" s="170"/>
      <c r="BK1282" s="170"/>
      <c r="BL1282" s="170"/>
      <c r="BM1282" s="170"/>
      <c r="BN1282" s="170"/>
      <c r="BO1282" s="170"/>
      <c r="BP1282" s="170"/>
      <c r="BQ1282" s="170"/>
      <c r="BR1282" s="170"/>
      <c r="BS1282" s="170"/>
      <c r="BT1282" s="170"/>
      <c r="BU1282" s="170"/>
      <c r="BV1282" s="170"/>
      <c r="BW1282" s="170"/>
      <c r="BX1282" s="170"/>
      <c r="BY1282" s="170"/>
      <c r="BZ1282" s="170"/>
      <c r="CA1282" s="170"/>
      <c r="CB1282" s="170"/>
      <c r="CC1282" s="170"/>
      <c r="CD1282" s="170"/>
      <c r="CE1282" s="170"/>
      <c r="CF1282" s="170"/>
      <c r="CG1282" s="170"/>
      <c r="CH1282" s="170"/>
      <c r="CI1282" s="170"/>
      <c r="CJ1282" s="170"/>
      <c r="CK1282" s="170"/>
      <c r="CL1282" s="170"/>
      <c r="CM1282" s="170"/>
      <c r="CN1282" s="170"/>
      <c r="CO1282" s="170"/>
      <c r="CP1282" s="170"/>
      <c r="CQ1282" s="170"/>
      <c r="CR1282" s="170"/>
      <c r="CS1282" s="170"/>
      <c r="CT1282" s="170"/>
      <c r="CU1282" s="170"/>
      <c r="CV1282" s="170"/>
      <c r="CW1282" s="170"/>
      <c r="CX1282" s="170"/>
      <c r="CY1282" s="170"/>
      <c r="CZ1282" s="170"/>
      <c r="DA1282" s="170"/>
      <c r="DB1282" s="170"/>
      <c r="DC1282" s="170"/>
      <c r="DD1282" s="170"/>
      <c r="DE1282" s="170"/>
      <c r="DF1282" s="170"/>
      <c r="DG1282" s="170"/>
      <c r="DH1282" s="170"/>
      <c r="DI1282" s="170"/>
      <c r="DJ1282" s="170"/>
      <c r="DK1282" s="170"/>
      <c r="DL1282" s="170"/>
      <c r="DM1282" s="170"/>
      <c r="DN1282" s="170"/>
      <c r="DO1282" s="170"/>
      <c r="DP1282" s="170"/>
      <c r="DQ1282" s="170"/>
      <c r="DR1282" s="170"/>
      <c r="DS1282" s="170"/>
      <c r="DT1282" s="170"/>
      <c r="DU1282" s="170"/>
      <c r="DV1282" s="170"/>
      <c r="DW1282" s="170"/>
      <c r="DX1282" s="170"/>
      <c r="DY1282" s="170"/>
      <c r="DZ1282" s="170"/>
      <c r="EA1282" s="170"/>
      <c r="EB1282" s="170"/>
      <c r="EC1282" s="170"/>
      <c r="ED1282" s="170"/>
      <c r="EE1282" s="170"/>
      <c r="EF1282" s="170"/>
      <c r="EG1282" s="170"/>
      <c r="EH1282" s="170"/>
      <c r="EI1282" s="170"/>
      <c r="EJ1282" s="170"/>
      <c r="EK1282" s="170"/>
      <c r="EL1282" s="170"/>
      <c r="EM1282" s="170"/>
      <c r="EN1282" s="170"/>
      <c r="EO1282" s="170"/>
      <c r="EP1282" s="170"/>
      <c r="EQ1282" s="170"/>
      <c r="ER1282" s="170"/>
      <c r="ES1282" s="170"/>
      <c r="ET1282" s="170"/>
      <c r="EU1282" s="170"/>
      <c r="EV1282" s="170"/>
      <c r="EW1282" s="170"/>
      <c r="EX1282" s="170"/>
      <c r="EY1282" s="170"/>
      <c r="EZ1282" s="170"/>
      <c r="FA1282" s="170"/>
      <c r="FB1282" s="170"/>
      <c r="FC1282" s="170"/>
      <c r="FD1282" s="170"/>
      <c r="FE1282" s="170"/>
      <c r="FF1282" s="170"/>
      <c r="FG1282" s="170"/>
      <c r="FH1282" s="170"/>
      <c r="FI1282" s="170"/>
      <c r="FJ1282" s="170"/>
      <c r="FK1282" s="170"/>
      <c r="FL1282" s="170"/>
      <c r="FM1282" s="170"/>
      <c r="FN1282" s="170"/>
      <c r="FO1282" s="170"/>
      <c r="FP1282" s="170"/>
      <c r="FQ1282" s="170"/>
      <c r="FR1282" s="170"/>
      <c r="FS1282" s="170"/>
      <c r="FT1282" s="170"/>
      <c r="FU1282" s="170"/>
      <c r="FV1282" s="170"/>
      <c r="FW1282" s="170"/>
      <c r="FX1282" s="170"/>
      <c r="FY1282" s="170"/>
      <c r="FZ1282" s="170"/>
      <c r="GA1282" s="170"/>
      <c r="GB1282" s="170"/>
      <c r="GC1282" s="170"/>
      <c r="GD1282" s="170"/>
      <c r="GE1282" s="170"/>
      <c r="GF1282" s="170"/>
      <c r="GG1282" s="170"/>
      <c r="GH1282" s="170"/>
      <c r="GI1282" s="170"/>
      <c r="GJ1282" s="170"/>
      <c r="GK1282" s="170"/>
      <c r="GL1282" s="170"/>
      <c r="GM1282" s="170"/>
      <c r="GN1282" s="170"/>
      <c r="GO1282" s="170"/>
      <c r="GP1282" s="170"/>
      <c r="GQ1282" s="170"/>
      <c r="GR1282" s="170"/>
      <c r="GS1282" s="170"/>
      <c r="GT1282" s="170"/>
      <c r="GU1282" s="170"/>
      <c r="GV1282" s="170"/>
      <c r="GW1282" s="170"/>
      <c r="GX1282" s="170"/>
      <c r="GY1282" s="170"/>
      <c r="GZ1282" s="170"/>
      <c r="HA1282" s="170"/>
      <c r="HB1282" s="170"/>
      <c r="HC1282" s="170"/>
      <c r="HD1282" s="170"/>
      <c r="HE1282" s="170"/>
      <c r="HF1282" s="170"/>
      <c r="HG1282" s="170"/>
      <c r="HH1282" s="170"/>
      <c r="HI1282" s="170"/>
      <c r="HJ1282" s="170"/>
      <c r="HK1282" s="170"/>
      <c r="HL1282" s="170"/>
      <c r="HM1282" s="170"/>
      <c r="HN1282" s="170"/>
      <c r="HO1282" s="170"/>
      <c r="HP1282" s="170"/>
      <c r="HQ1282" s="170"/>
      <c r="HR1282" s="170"/>
      <c r="HS1282" s="170"/>
      <c r="HT1282" s="170"/>
      <c r="HU1282" s="170"/>
      <c r="HV1282" s="170"/>
      <c r="HW1282" s="170"/>
      <c r="HX1282" s="170"/>
      <c r="HY1282" s="170"/>
      <c r="HZ1282" s="170"/>
      <c r="IA1282" s="170"/>
      <c r="IB1282" s="170"/>
      <c r="IC1282" s="170"/>
      <c r="ID1282" s="170"/>
      <c r="IE1282" s="170"/>
      <c r="IF1282" s="170"/>
      <c r="IG1282" s="170"/>
      <c r="IH1282" s="170"/>
      <c r="II1282" s="170"/>
      <c r="IJ1282" s="170"/>
      <c r="IK1282" s="170"/>
      <c r="IL1282" s="170"/>
      <c r="IM1282" s="170"/>
      <c r="IN1282" s="170"/>
      <c r="IO1282" s="170"/>
      <c r="IP1282" s="170"/>
      <c r="IQ1282" s="170"/>
      <c r="IR1282" s="170"/>
      <c r="IS1282" s="170"/>
      <c r="IT1282" s="170"/>
      <c r="IU1282" s="170"/>
      <c r="IV1282" s="170"/>
    </row>
    <row r="1283" spans="1:256" s="371" customFormat="1" ht="15.75" customHeight="1">
      <c r="A1283" s="759"/>
      <c r="B1283" s="793"/>
      <c r="C1283" s="752"/>
      <c r="D1283" s="751"/>
      <c r="E1283" s="794"/>
      <c r="F1283" s="750"/>
      <c r="G1283" s="367">
        <v>2016</v>
      </c>
      <c r="H1283" s="365"/>
      <c r="I1283" s="365"/>
      <c r="J1283" s="166"/>
      <c r="K1283" s="369"/>
      <c r="L1283" s="369"/>
      <c r="M1283" s="370"/>
      <c r="N1283" s="369"/>
      <c r="O1283" s="369"/>
      <c r="P1283" s="369"/>
      <c r="Q1283" s="369"/>
      <c r="R1283" s="369"/>
      <c r="S1283" s="369"/>
      <c r="T1283" s="369"/>
      <c r="U1283" s="369"/>
      <c r="V1283" s="439"/>
      <c r="W1283" s="798"/>
      <c r="X1283" s="798"/>
      <c r="Y1283" s="798"/>
      <c r="Z1283" s="367"/>
      <c r="AA1283" s="367"/>
      <c r="AB1283" s="590"/>
      <c r="AC1283" s="170"/>
      <c r="AD1283" s="170"/>
      <c r="AE1283" s="170"/>
      <c r="AF1283" s="170"/>
      <c r="AG1283" s="170"/>
      <c r="AH1283" s="170"/>
      <c r="AI1283" s="170"/>
      <c r="AJ1283" s="170"/>
      <c r="AK1283" s="170"/>
      <c r="AL1283" s="170"/>
      <c r="AM1283" s="170"/>
      <c r="AN1283" s="170"/>
      <c r="AO1283" s="170"/>
      <c r="AP1283" s="170"/>
      <c r="AQ1283" s="170"/>
      <c r="AR1283" s="170"/>
      <c r="AS1283" s="170"/>
      <c r="AT1283" s="170"/>
      <c r="AU1283" s="170"/>
      <c r="AV1283" s="170"/>
      <c r="AW1283" s="170"/>
      <c r="AX1283" s="170"/>
      <c r="AY1283" s="170"/>
      <c r="AZ1283" s="170"/>
      <c r="BA1283" s="170"/>
      <c r="BB1283" s="170"/>
      <c r="BC1283" s="170"/>
      <c r="BD1283" s="170"/>
      <c r="BE1283" s="170"/>
      <c r="BF1283" s="170"/>
      <c r="BG1283" s="170"/>
      <c r="BH1283" s="170"/>
      <c r="BI1283" s="170"/>
      <c r="BJ1283" s="170"/>
      <c r="BK1283" s="170"/>
      <c r="BL1283" s="170"/>
      <c r="BM1283" s="170"/>
      <c r="BN1283" s="170"/>
      <c r="BO1283" s="170"/>
      <c r="BP1283" s="170"/>
      <c r="BQ1283" s="170"/>
      <c r="BR1283" s="170"/>
      <c r="BS1283" s="170"/>
      <c r="BT1283" s="170"/>
      <c r="BU1283" s="170"/>
      <c r="BV1283" s="170"/>
      <c r="BW1283" s="170"/>
      <c r="BX1283" s="170"/>
      <c r="BY1283" s="170"/>
      <c r="BZ1283" s="170"/>
      <c r="CA1283" s="170"/>
      <c r="CB1283" s="170"/>
      <c r="CC1283" s="170"/>
      <c r="CD1283" s="170"/>
      <c r="CE1283" s="170"/>
      <c r="CF1283" s="170"/>
      <c r="CG1283" s="170"/>
      <c r="CH1283" s="170"/>
      <c r="CI1283" s="170"/>
      <c r="CJ1283" s="170"/>
      <c r="CK1283" s="170"/>
      <c r="CL1283" s="170"/>
      <c r="CM1283" s="170"/>
      <c r="CN1283" s="170"/>
      <c r="CO1283" s="170"/>
      <c r="CP1283" s="170"/>
      <c r="CQ1283" s="170"/>
      <c r="CR1283" s="170"/>
      <c r="CS1283" s="170"/>
      <c r="CT1283" s="170"/>
      <c r="CU1283" s="170"/>
      <c r="CV1283" s="170"/>
      <c r="CW1283" s="170"/>
      <c r="CX1283" s="170"/>
      <c r="CY1283" s="170"/>
      <c r="CZ1283" s="170"/>
      <c r="DA1283" s="170"/>
      <c r="DB1283" s="170"/>
      <c r="DC1283" s="170"/>
      <c r="DD1283" s="170"/>
      <c r="DE1283" s="170"/>
      <c r="DF1283" s="170"/>
      <c r="DG1283" s="170"/>
      <c r="DH1283" s="170"/>
      <c r="DI1283" s="170"/>
      <c r="DJ1283" s="170"/>
      <c r="DK1283" s="170"/>
      <c r="DL1283" s="170"/>
      <c r="DM1283" s="170"/>
      <c r="DN1283" s="170"/>
      <c r="DO1283" s="170"/>
      <c r="DP1283" s="170"/>
      <c r="DQ1283" s="170"/>
      <c r="DR1283" s="170"/>
      <c r="DS1283" s="170"/>
      <c r="DT1283" s="170"/>
      <c r="DU1283" s="170"/>
      <c r="DV1283" s="170"/>
      <c r="DW1283" s="170"/>
      <c r="DX1283" s="170"/>
      <c r="DY1283" s="170"/>
      <c r="DZ1283" s="170"/>
      <c r="EA1283" s="170"/>
      <c r="EB1283" s="170"/>
      <c r="EC1283" s="170"/>
      <c r="ED1283" s="170"/>
      <c r="EE1283" s="170"/>
      <c r="EF1283" s="170"/>
      <c r="EG1283" s="170"/>
      <c r="EH1283" s="170"/>
      <c r="EI1283" s="170"/>
      <c r="EJ1283" s="170"/>
      <c r="EK1283" s="170"/>
      <c r="EL1283" s="170"/>
      <c r="EM1283" s="170"/>
      <c r="EN1283" s="170"/>
      <c r="EO1283" s="170"/>
      <c r="EP1283" s="170"/>
      <c r="EQ1283" s="170"/>
      <c r="ER1283" s="170"/>
      <c r="ES1283" s="170"/>
      <c r="ET1283" s="170"/>
      <c r="EU1283" s="170"/>
      <c r="EV1283" s="170"/>
      <c r="EW1283" s="170"/>
      <c r="EX1283" s="170"/>
      <c r="EY1283" s="170"/>
      <c r="EZ1283" s="170"/>
      <c r="FA1283" s="170"/>
      <c r="FB1283" s="170"/>
      <c r="FC1283" s="170"/>
      <c r="FD1283" s="170"/>
      <c r="FE1283" s="170"/>
      <c r="FF1283" s="170"/>
      <c r="FG1283" s="170"/>
      <c r="FH1283" s="170"/>
      <c r="FI1283" s="170"/>
      <c r="FJ1283" s="170"/>
      <c r="FK1283" s="170"/>
      <c r="FL1283" s="170"/>
      <c r="FM1283" s="170"/>
      <c r="FN1283" s="170"/>
      <c r="FO1283" s="170"/>
      <c r="FP1283" s="170"/>
      <c r="FQ1283" s="170"/>
      <c r="FR1283" s="170"/>
      <c r="FS1283" s="170"/>
      <c r="FT1283" s="170"/>
      <c r="FU1283" s="170"/>
      <c r="FV1283" s="170"/>
      <c r="FW1283" s="170"/>
      <c r="FX1283" s="170"/>
      <c r="FY1283" s="170"/>
      <c r="FZ1283" s="170"/>
      <c r="GA1283" s="170"/>
      <c r="GB1283" s="170"/>
      <c r="GC1283" s="170"/>
      <c r="GD1283" s="170"/>
      <c r="GE1283" s="170"/>
      <c r="GF1283" s="170"/>
      <c r="GG1283" s="170"/>
      <c r="GH1283" s="170"/>
      <c r="GI1283" s="170"/>
      <c r="GJ1283" s="170"/>
      <c r="GK1283" s="170"/>
      <c r="GL1283" s="170"/>
      <c r="GM1283" s="170"/>
      <c r="GN1283" s="170"/>
      <c r="GO1283" s="170"/>
      <c r="GP1283" s="170"/>
      <c r="GQ1283" s="170"/>
      <c r="GR1283" s="170"/>
      <c r="GS1283" s="170"/>
      <c r="GT1283" s="170"/>
      <c r="GU1283" s="170"/>
      <c r="GV1283" s="170"/>
      <c r="GW1283" s="170"/>
      <c r="GX1283" s="170"/>
      <c r="GY1283" s="170"/>
      <c r="GZ1283" s="170"/>
      <c r="HA1283" s="170"/>
      <c r="HB1283" s="170"/>
      <c r="HC1283" s="170"/>
      <c r="HD1283" s="170"/>
      <c r="HE1283" s="170"/>
      <c r="HF1283" s="170"/>
      <c r="HG1283" s="170"/>
      <c r="HH1283" s="170"/>
      <c r="HI1283" s="170"/>
      <c r="HJ1283" s="170"/>
      <c r="HK1283" s="170"/>
      <c r="HL1283" s="170"/>
      <c r="HM1283" s="170"/>
      <c r="HN1283" s="170"/>
      <c r="HO1283" s="170"/>
      <c r="HP1283" s="170"/>
      <c r="HQ1283" s="170"/>
      <c r="HR1283" s="170"/>
      <c r="HS1283" s="170"/>
      <c r="HT1283" s="170"/>
      <c r="HU1283" s="170"/>
      <c r="HV1283" s="170"/>
      <c r="HW1283" s="170"/>
      <c r="HX1283" s="170"/>
      <c r="HY1283" s="170"/>
      <c r="HZ1283" s="170"/>
      <c r="IA1283" s="170"/>
      <c r="IB1283" s="170"/>
      <c r="IC1283" s="170"/>
      <c r="ID1283" s="170"/>
      <c r="IE1283" s="170"/>
      <c r="IF1283" s="170"/>
      <c r="IG1283" s="170"/>
      <c r="IH1283" s="170"/>
      <c r="II1283" s="170"/>
      <c r="IJ1283" s="170"/>
      <c r="IK1283" s="170"/>
      <c r="IL1283" s="170"/>
      <c r="IM1283" s="170"/>
      <c r="IN1283" s="170"/>
      <c r="IO1283" s="170"/>
      <c r="IP1283" s="170"/>
      <c r="IQ1283" s="170"/>
      <c r="IR1283" s="170"/>
      <c r="IS1283" s="170"/>
      <c r="IT1283" s="170"/>
      <c r="IU1283" s="170"/>
      <c r="IV1283" s="170"/>
    </row>
    <row r="1284" spans="1:256" s="371" customFormat="1" ht="15.75" customHeight="1">
      <c r="A1284" s="759"/>
      <c r="B1284" s="793"/>
      <c r="C1284" s="752"/>
      <c r="D1284" s="751"/>
      <c r="E1284" s="794"/>
      <c r="F1284" s="750"/>
      <c r="G1284" s="367">
        <v>2023</v>
      </c>
      <c r="H1284" s="365"/>
      <c r="I1284" s="365"/>
      <c r="J1284" s="166"/>
      <c r="K1284" s="369"/>
      <c r="L1284" s="369"/>
      <c r="M1284" s="370"/>
      <c r="N1284" s="369"/>
      <c r="O1284" s="369"/>
      <c r="P1284" s="369"/>
      <c r="Q1284" s="369"/>
      <c r="R1284" s="369"/>
      <c r="S1284" s="369"/>
      <c r="T1284" s="369"/>
      <c r="U1284" s="369"/>
      <c r="V1284" s="439"/>
      <c r="W1284" s="798"/>
      <c r="X1284" s="798"/>
      <c r="Y1284" s="798"/>
      <c r="Z1284" s="367"/>
      <c r="AA1284" s="367"/>
      <c r="AB1284" s="590"/>
      <c r="AC1284" s="170"/>
      <c r="AD1284" s="170"/>
      <c r="AE1284" s="170"/>
      <c r="AF1284" s="170"/>
      <c r="AG1284" s="170"/>
      <c r="AH1284" s="170"/>
      <c r="AI1284" s="170"/>
      <c r="AJ1284" s="170"/>
      <c r="AK1284" s="170"/>
      <c r="AL1284" s="170"/>
      <c r="AM1284" s="170"/>
      <c r="AN1284" s="170"/>
      <c r="AO1284" s="170"/>
      <c r="AP1284" s="170"/>
      <c r="AQ1284" s="170"/>
      <c r="AR1284" s="170"/>
      <c r="AS1284" s="170"/>
      <c r="AT1284" s="170"/>
      <c r="AU1284" s="170"/>
      <c r="AV1284" s="170"/>
      <c r="AW1284" s="170"/>
      <c r="AX1284" s="170"/>
      <c r="AY1284" s="170"/>
      <c r="AZ1284" s="170"/>
      <c r="BA1284" s="170"/>
      <c r="BB1284" s="170"/>
      <c r="BC1284" s="170"/>
      <c r="BD1284" s="170"/>
      <c r="BE1284" s="170"/>
      <c r="BF1284" s="170"/>
      <c r="BG1284" s="170"/>
      <c r="BH1284" s="170"/>
      <c r="BI1284" s="170"/>
      <c r="BJ1284" s="170"/>
      <c r="BK1284" s="170"/>
      <c r="BL1284" s="170"/>
      <c r="BM1284" s="170"/>
      <c r="BN1284" s="170"/>
      <c r="BO1284" s="170"/>
      <c r="BP1284" s="170"/>
      <c r="BQ1284" s="170"/>
      <c r="BR1284" s="170"/>
      <c r="BS1284" s="170"/>
      <c r="BT1284" s="170"/>
      <c r="BU1284" s="170"/>
      <c r="BV1284" s="170"/>
      <c r="BW1284" s="170"/>
      <c r="BX1284" s="170"/>
      <c r="BY1284" s="170"/>
      <c r="BZ1284" s="170"/>
      <c r="CA1284" s="170"/>
      <c r="CB1284" s="170"/>
      <c r="CC1284" s="170"/>
      <c r="CD1284" s="170"/>
      <c r="CE1284" s="170"/>
      <c r="CF1284" s="170"/>
      <c r="CG1284" s="170"/>
      <c r="CH1284" s="170"/>
      <c r="CI1284" s="170"/>
      <c r="CJ1284" s="170"/>
      <c r="CK1284" s="170"/>
      <c r="CL1284" s="170"/>
      <c r="CM1284" s="170"/>
      <c r="CN1284" s="170"/>
      <c r="CO1284" s="170"/>
      <c r="CP1284" s="170"/>
      <c r="CQ1284" s="170"/>
      <c r="CR1284" s="170"/>
      <c r="CS1284" s="170"/>
      <c r="CT1284" s="170"/>
      <c r="CU1284" s="170"/>
      <c r="CV1284" s="170"/>
      <c r="CW1284" s="170"/>
      <c r="CX1284" s="170"/>
      <c r="CY1284" s="170"/>
      <c r="CZ1284" s="170"/>
      <c r="DA1284" s="170"/>
      <c r="DB1284" s="170"/>
      <c r="DC1284" s="170"/>
      <c r="DD1284" s="170"/>
      <c r="DE1284" s="170"/>
      <c r="DF1284" s="170"/>
      <c r="DG1284" s="170"/>
      <c r="DH1284" s="170"/>
      <c r="DI1284" s="170"/>
      <c r="DJ1284" s="170"/>
      <c r="DK1284" s="170"/>
      <c r="DL1284" s="170"/>
      <c r="DM1284" s="170"/>
      <c r="DN1284" s="170"/>
      <c r="DO1284" s="170"/>
      <c r="DP1284" s="170"/>
      <c r="DQ1284" s="170"/>
      <c r="DR1284" s="170"/>
      <c r="DS1284" s="170"/>
      <c r="DT1284" s="170"/>
      <c r="DU1284" s="170"/>
      <c r="DV1284" s="170"/>
      <c r="DW1284" s="170"/>
      <c r="DX1284" s="170"/>
      <c r="DY1284" s="170"/>
      <c r="DZ1284" s="170"/>
      <c r="EA1284" s="170"/>
      <c r="EB1284" s="170"/>
      <c r="EC1284" s="170"/>
      <c r="ED1284" s="170"/>
      <c r="EE1284" s="170"/>
      <c r="EF1284" s="170"/>
      <c r="EG1284" s="170"/>
      <c r="EH1284" s="170"/>
      <c r="EI1284" s="170"/>
      <c r="EJ1284" s="170"/>
      <c r="EK1284" s="170"/>
      <c r="EL1284" s="170"/>
      <c r="EM1284" s="170"/>
      <c r="EN1284" s="170"/>
      <c r="EO1284" s="170"/>
      <c r="EP1284" s="170"/>
      <c r="EQ1284" s="170"/>
      <c r="ER1284" s="170"/>
      <c r="ES1284" s="170"/>
      <c r="ET1284" s="170"/>
      <c r="EU1284" s="170"/>
      <c r="EV1284" s="170"/>
      <c r="EW1284" s="170"/>
      <c r="EX1284" s="170"/>
      <c r="EY1284" s="170"/>
      <c r="EZ1284" s="170"/>
      <c r="FA1284" s="170"/>
      <c r="FB1284" s="170"/>
      <c r="FC1284" s="170"/>
      <c r="FD1284" s="170"/>
      <c r="FE1284" s="170"/>
      <c r="FF1284" s="170"/>
      <c r="FG1284" s="170"/>
      <c r="FH1284" s="170"/>
      <c r="FI1284" s="170"/>
      <c r="FJ1284" s="170"/>
      <c r="FK1284" s="170"/>
      <c r="FL1284" s="170"/>
      <c r="FM1284" s="170"/>
      <c r="FN1284" s="170"/>
      <c r="FO1284" s="170"/>
      <c r="FP1284" s="170"/>
      <c r="FQ1284" s="170"/>
      <c r="FR1284" s="170"/>
      <c r="FS1284" s="170"/>
      <c r="FT1284" s="170"/>
      <c r="FU1284" s="170"/>
      <c r="FV1284" s="170"/>
      <c r="FW1284" s="170"/>
      <c r="FX1284" s="170"/>
      <c r="FY1284" s="170"/>
      <c r="FZ1284" s="170"/>
      <c r="GA1284" s="170"/>
      <c r="GB1284" s="170"/>
      <c r="GC1284" s="170"/>
      <c r="GD1284" s="170"/>
      <c r="GE1284" s="170"/>
      <c r="GF1284" s="170"/>
      <c r="GG1284" s="170"/>
      <c r="GH1284" s="170"/>
      <c r="GI1284" s="170"/>
      <c r="GJ1284" s="170"/>
      <c r="GK1284" s="170"/>
      <c r="GL1284" s="170"/>
      <c r="GM1284" s="170"/>
      <c r="GN1284" s="170"/>
      <c r="GO1284" s="170"/>
      <c r="GP1284" s="170"/>
      <c r="GQ1284" s="170"/>
      <c r="GR1284" s="170"/>
      <c r="GS1284" s="170"/>
      <c r="GT1284" s="170"/>
      <c r="GU1284" s="170"/>
      <c r="GV1284" s="170"/>
      <c r="GW1284" s="170"/>
      <c r="GX1284" s="170"/>
      <c r="GY1284" s="170"/>
      <c r="GZ1284" s="170"/>
      <c r="HA1284" s="170"/>
      <c r="HB1284" s="170"/>
      <c r="HC1284" s="170"/>
      <c r="HD1284" s="170"/>
      <c r="HE1284" s="170"/>
      <c r="HF1284" s="170"/>
      <c r="HG1284" s="170"/>
      <c r="HH1284" s="170"/>
      <c r="HI1284" s="170"/>
      <c r="HJ1284" s="170"/>
      <c r="HK1284" s="170"/>
      <c r="HL1284" s="170"/>
      <c r="HM1284" s="170"/>
      <c r="HN1284" s="170"/>
      <c r="HO1284" s="170"/>
      <c r="HP1284" s="170"/>
      <c r="HQ1284" s="170"/>
      <c r="HR1284" s="170"/>
      <c r="HS1284" s="170"/>
      <c r="HT1284" s="170"/>
      <c r="HU1284" s="170"/>
      <c r="HV1284" s="170"/>
      <c r="HW1284" s="170"/>
      <c r="HX1284" s="170"/>
      <c r="HY1284" s="170"/>
      <c r="HZ1284" s="170"/>
      <c r="IA1284" s="170"/>
      <c r="IB1284" s="170"/>
      <c r="IC1284" s="170"/>
      <c r="ID1284" s="170"/>
      <c r="IE1284" s="170"/>
      <c r="IF1284" s="170"/>
      <c r="IG1284" s="170"/>
      <c r="IH1284" s="170"/>
      <c r="II1284" s="170"/>
      <c r="IJ1284" s="170"/>
      <c r="IK1284" s="170"/>
      <c r="IL1284" s="170"/>
      <c r="IM1284" s="170"/>
      <c r="IN1284" s="170"/>
      <c r="IO1284" s="170"/>
      <c r="IP1284" s="170"/>
      <c r="IQ1284" s="170"/>
      <c r="IR1284" s="170"/>
      <c r="IS1284" s="170"/>
      <c r="IT1284" s="170"/>
      <c r="IU1284" s="170"/>
      <c r="IV1284" s="170"/>
    </row>
    <row r="1285" spans="1:28" ht="12" customHeight="1">
      <c r="A1285" s="759"/>
      <c r="B1285" s="764" t="s">
        <v>140</v>
      </c>
      <c r="C1285" s="764"/>
      <c r="D1285" s="764"/>
      <c r="E1285" s="764"/>
      <c r="F1285" s="764"/>
      <c r="G1285" s="764"/>
      <c r="H1285" s="764"/>
      <c r="I1285" s="764"/>
      <c r="J1285" s="764"/>
      <c r="K1285" s="764"/>
      <c r="L1285" s="764"/>
      <c r="M1285" s="764"/>
      <c r="N1285" s="764"/>
      <c r="O1285" s="764"/>
      <c r="P1285" s="764"/>
      <c r="Q1285" s="764"/>
      <c r="R1285" s="764"/>
      <c r="S1285" s="764"/>
      <c r="T1285" s="764"/>
      <c r="U1285" s="764"/>
      <c r="V1285" s="764"/>
      <c r="W1285" s="764"/>
      <c r="X1285" s="764"/>
      <c r="Y1285" s="764"/>
      <c r="Z1285" s="764"/>
      <c r="AA1285" s="764"/>
      <c r="AB1285" s="764"/>
    </row>
    <row r="1286" spans="1:256" s="371" customFormat="1" ht="18" customHeight="1">
      <c r="A1286" s="759"/>
      <c r="B1286" s="799" t="s">
        <v>1033</v>
      </c>
      <c r="C1286" s="799"/>
      <c r="D1286" s="799"/>
      <c r="E1286" s="799"/>
      <c r="F1286" s="799"/>
      <c r="G1286" s="799"/>
      <c r="H1286" s="799"/>
      <c r="I1286" s="799"/>
      <c r="J1286" s="799"/>
      <c r="K1286" s="799"/>
      <c r="L1286" s="799"/>
      <c r="M1286" s="799"/>
      <c r="N1286" s="799"/>
      <c r="O1286" s="799"/>
      <c r="P1286" s="799"/>
      <c r="Q1286" s="799"/>
      <c r="R1286" s="799"/>
      <c r="S1286" s="799"/>
      <c r="T1286" s="799"/>
      <c r="U1286" s="799"/>
      <c r="V1286" s="799"/>
      <c r="W1286" s="799"/>
      <c r="X1286" s="799"/>
      <c r="Y1286" s="799"/>
      <c r="Z1286" s="799"/>
      <c r="AA1286" s="799"/>
      <c r="AB1286" s="799"/>
      <c r="AC1286" s="170"/>
      <c r="AD1286" s="170"/>
      <c r="AE1286" s="170"/>
      <c r="AF1286" s="170"/>
      <c r="AG1286" s="170"/>
      <c r="AH1286" s="170"/>
      <c r="AI1286" s="170"/>
      <c r="AJ1286" s="170"/>
      <c r="AK1286" s="170"/>
      <c r="AL1286" s="170"/>
      <c r="AM1286" s="170"/>
      <c r="AN1286" s="170"/>
      <c r="AO1286" s="170"/>
      <c r="AP1286" s="170"/>
      <c r="AQ1286" s="170"/>
      <c r="AR1286" s="170"/>
      <c r="AS1286" s="170"/>
      <c r="AT1286" s="170"/>
      <c r="AU1286" s="170"/>
      <c r="AV1286" s="170"/>
      <c r="AW1286" s="170"/>
      <c r="AX1286" s="170"/>
      <c r="AY1286" s="170"/>
      <c r="AZ1286" s="170"/>
      <c r="BA1286" s="170"/>
      <c r="BB1286" s="170"/>
      <c r="BC1286" s="170"/>
      <c r="BD1286" s="170"/>
      <c r="BE1286" s="170"/>
      <c r="BF1286" s="170"/>
      <c r="BG1286" s="170"/>
      <c r="BH1286" s="170"/>
      <c r="BI1286" s="170"/>
      <c r="BJ1286" s="170"/>
      <c r="BK1286" s="170"/>
      <c r="BL1286" s="170"/>
      <c r="BM1286" s="170"/>
      <c r="BN1286" s="170"/>
      <c r="BO1286" s="170"/>
      <c r="BP1286" s="170"/>
      <c r="BQ1286" s="170"/>
      <c r="BR1286" s="170"/>
      <c r="BS1286" s="170"/>
      <c r="BT1286" s="170"/>
      <c r="BU1286" s="170"/>
      <c r="BV1286" s="170"/>
      <c r="BW1286" s="170"/>
      <c r="BX1286" s="170"/>
      <c r="BY1286" s="170"/>
      <c r="BZ1286" s="170"/>
      <c r="CA1286" s="170"/>
      <c r="CB1286" s="170"/>
      <c r="CC1286" s="170"/>
      <c r="CD1286" s="170"/>
      <c r="CE1286" s="170"/>
      <c r="CF1286" s="170"/>
      <c r="CG1286" s="170"/>
      <c r="CH1286" s="170"/>
      <c r="CI1286" s="170"/>
      <c r="CJ1286" s="170"/>
      <c r="CK1286" s="170"/>
      <c r="CL1286" s="170"/>
      <c r="CM1286" s="170"/>
      <c r="CN1286" s="170"/>
      <c r="CO1286" s="170"/>
      <c r="CP1286" s="170"/>
      <c r="CQ1286" s="170"/>
      <c r="CR1286" s="170"/>
      <c r="CS1286" s="170"/>
      <c r="CT1286" s="170"/>
      <c r="CU1286" s="170"/>
      <c r="CV1286" s="170"/>
      <c r="CW1286" s="170"/>
      <c r="CX1286" s="170"/>
      <c r="CY1286" s="170"/>
      <c r="CZ1286" s="170"/>
      <c r="DA1286" s="170"/>
      <c r="DB1286" s="170"/>
      <c r="DC1286" s="170"/>
      <c r="DD1286" s="170"/>
      <c r="DE1286" s="170"/>
      <c r="DF1286" s="170"/>
      <c r="DG1286" s="170"/>
      <c r="DH1286" s="170"/>
      <c r="DI1286" s="170"/>
      <c r="DJ1286" s="170"/>
      <c r="DK1286" s="170"/>
      <c r="DL1286" s="170"/>
      <c r="DM1286" s="170"/>
      <c r="DN1286" s="170"/>
      <c r="DO1286" s="170"/>
      <c r="DP1286" s="170"/>
      <c r="DQ1286" s="170"/>
      <c r="DR1286" s="170"/>
      <c r="DS1286" s="170"/>
      <c r="DT1286" s="170"/>
      <c r="DU1286" s="170"/>
      <c r="DV1286" s="170"/>
      <c r="DW1286" s="170"/>
      <c r="DX1286" s="170"/>
      <c r="DY1286" s="170"/>
      <c r="DZ1286" s="170"/>
      <c r="EA1286" s="170"/>
      <c r="EB1286" s="170"/>
      <c r="EC1286" s="170"/>
      <c r="ED1286" s="170"/>
      <c r="EE1286" s="170"/>
      <c r="EF1286" s="170"/>
      <c r="EG1286" s="170"/>
      <c r="EH1286" s="170"/>
      <c r="EI1286" s="170"/>
      <c r="EJ1286" s="170"/>
      <c r="EK1286" s="170"/>
      <c r="EL1286" s="170"/>
      <c r="EM1286" s="170"/>
      <c r="EN1286" s="170"/>
      <c r="EO1286" s="170"/>
      <c r="EP1286" s="170"/>
      <c r="EQ1286" s="170"/>
      <c r="ER1286" s="170"/>
      <c r="ES1286" s="170"/>
      <c r="ET1286" s="170"/>
      <c r="EU1286" s="170"/>
      <c r="EV1286" s="170"/>
      <c r="EW1286" s="170"/>
      <c r="EX1286" s="170"/>
      <c r="EY1286" s="170"/>
      <c r="EZ1286" s="170"/>
      <c r="FA1286" s="170"/>
      <c r="FB1286" s="170"/>
      <c r="FC1286" s="170"/>
      <c r="FD1286" s="170"/>
      <c r="FE1286" s="170"/>
      <c r="FF1286" s="170"/>
      <c r="FG1286" s="170"/>
      <c r="FH1286" s="170"/>
      <c r="FI1286" s="170"/>
      <c r="FJ1286" s="170"/>
      <c r="FK1286" s="170"/>
      <c r="FL1286" s="170"/>
      <c r="FM1286" s="170"/>
      <c r="FN1286" s="170"/>
      <c r="FO1286" s="170"/>
      <c r="FP1286" s="170"/>
      <c r="FQ1286" s="170"/>
      <c r="FR1286" s="170"/>
      <c r="FS1286" s="170"/>
      <c r="FT1286" s="170"/>
      <c r="FU1286" s="170"/>
      <c r="FV1286" s="170"/>
      <c r="FW1286" s="170"/>
      <c r="FX1286" s="170"/>
      <c r="FY1286" s="170"/>
      <c r="FZ1286" s="170"/>
      <c r="GA1286" s="170"/>
      <c r="GB1286" s="170"/>
      <c r="GC1286" s="170"/>
      <c r="GD1286" s="170"/>
      <c r="GE1286" s="170"/>
      <c r="GF1286" s="170"/>
      <c r="GG1286" s="170"/>
      <c r="GH1286" s="170"/>
      <c r="GI1286" s="170"/>
      <c r="GJ1286" s="170"/>
      <c r="GK1286" s="170"/>
      <c r="GL1286" s="170"/>
      <c r="GM1286" s="170"/>
      <c r="GN1286" s="170"/>
      <c r="GO1286" s="170"/>
      <c r="GP1286" s="170"/>
      <c r="GQ1286" s="170"/>
      <c r="GR1286" s="170"/>
      <c r="GS1286" s="170"/>
      <c r="GT1286" s="170"/>
      <c r="GU1286" s="170"/>
      <c r="GV1286" s="170"/>
      <c r="GW1286" s="170"/>
      <c r="GX1286" s="170"/>
      <c r="GY1286" s="170"/>
      <c r="GZ1286" s="170"/>
      <c r="HA1286" s="170"/>
      <c r="HB1286" s="170"/>
      <c r="HC1286" s="170"/>
      <c r="HD1286" s="170"/>
      <c r="HE1286" s="170"/>
      <c r="HF1286" s="170"/>
      <c r="HG1286" s="170"/>
      <c r="HH1286" s="170"/>
      <c r="HI1286" s="170"/>
      <c r="HJ1286" s="170"/>
      <c r="HK1286" s="170"/>
      <c r="HL1286" s="170"/>
      <c r="HM1286" s="170"/>
      <c r="HN1286" s="170"/>
      <c r="HO1286" s="170"/>
      <c r="HP1286" s="170"/>
      <c r="HQ1286" s="170"/>
      <c r="HR1286" s="170"/>
      <c r="HS1286" s="170"/>
      <c r="HT1286" s="170"/>
      <c r="HU1286" s="170"/>
      <c r="HV1286" s="170"/>
      <c r="HW1286" s="170"/>
      <c r="HX1286" s="170"/>
      <c r="HY1286" s="170"/>
      <c r="HZ1286" s="170"/>
      <c r="IA1286" s="170"/>
      <c r="IB1286" s="170"/>
      <c r="IC1286" s="170"/>
      <c r="ID1286" s="170"/>
      <c r="IE1286" s="170"/>
      <c r="IF1286" s="170"/>
      <c r="IG1286" s="170"/>
      <c r="IH1286" s="170"/>
      <c r="II1286" s="170"/>
      <c r="IJ1286" s="170"/>
      <c r="IK1286" s="170"/>
      <c r="IL1286" s="170"/>
      <c r="IM1286" s="170"/>
      <c r="IN1286" s="170"/>
      <c r="IO1286" s="170"/>
      <c r="IP1286" s="170"/>
      <c r="IQ1286" s="170"/>
      <c r="IR1286" s="170"/>
      <c r="IS1286" s="170"/>
      <c r="IT1286" s="170"/>
      <c r="IU1286" s="170"/>
      <c r="IV1286" s="170"/>
    </row>
    <row r="1287" spans="1:28" ht="30" customHeight="1">
      <c r="A1287" s="758" t="s">
        <v>621</v>
      </c>
      <c r="B1287" s="758"/>
      <c r="C1287" s="758"/>
      <c r="D1287" s="758"/>
      <c r="E1287" s="758"/>
      <c r="F1287" s="758"/>
      <c r="G1287" s="758"/>
      <c r="H1287" s="758"/>
      <c r="I1287" s="758"/>
      <c r="J1287" s="758"/>
      <c r="K1287" s="758"/>
      <c r="L1287" s="758"/>
      <c r="M1287" s="758"/>
      <c r="N1287" s="758"/>
      <c r="O1287" s="758"/>
      <c r="P1287" s="758"/>
      <c r="Q1287" s="758"/>
      <c r="R1287" s="758"/>
      <c r="S1287" s="758"/>
      <c r="T1287" s="758"/>
      <c r="U1287" s="758"/>
      <c r="V1287" s="758"/>
      <c r="W1287" s="758"/>
      <c r="X1287" s="758"/>
      <c r="Y1287" s="758"/>
      <c r="Z1287" s="758"/>
      <c r="AA1287" s="758"/>
      <c r="AB1287" s="758"/>
    </row>
    <row r="1288" spans="1:28" ht="15.75" customHeight="1">
      <c r="A1288" s="759" t="s">
        <v>691</v>
      </c>
      <c r="B1288" s="751">
        <v>1</v>
      </c>
      <c r="C1288" s="766" t="s">
        <v>428</v>
      </c>
      <c r="D1288" s="751" t="s">
        <v>386</v>
      </c>
      <c r="E1288" s="753" t="s">
        <v>385</v>
      </c>
      <c r="F1288" s="750" t="s">
        <v>389</v>
      </c>
      <c r="G1288" s="166">
        <v>2015</v>
      </c>
      <c r="H1288" s="425"/>
      <c r="I1288" s="425"/>
      <c r="J1288" s="425"/>
      <c r="K1288" s="425"/>
      <c r="L1288" s="425"/>
      <c r="M1288" s="425"/>
      <c r="N1288" s="425"/>
      <c r="O1288" s="425"/>
      <c r="P1288" s="443"/>
      <c r="Q1288" s="425"/>
      <c r="R1288" s="425"/>
      <c r="S1288" s="425"/>
      <c r="T1288" s="425"/>
      <c r="U1288" s="425"/>
      <c r="V1288" s="445"/>
      <c r="W1288" s="748" t="s">
        <v>384</v>
      </c>
      <c r="X1288" s="748" t="s">
        <v>384</v>
      </c>
      <c r="Y1288" s="763">
        <v>2960</v>
      </c>
      <c r="Z1288" s="435"/>
      <c r="AA1288" s="435"/>
      <c r="AB1288" s="586"/>
    </row>
    <row r="1289" spans="1:28" ht="15.75" customHeight="1">
      <c r="A1289" s="759"/>
      <c r="B1289" s="751"/>
      <c r="C1289" s="766"/>
      <c r="D1289" s="751"/>
      <c r="E1289" s="753"/>
      <c r="F1289" s="750"/>
      <c r="G1289" s="166">
        <v>2016</v>
      </c>
      <c r="H1289" s="426"/>
      <c r="I1289" s="426"/>
      <c r="J1289" s="425"/>
      <c r="K1289" s="425"/>
      <c r="L1289" s="425"/>
      <c r="M1289" s="425"/>
      <c r="N1289" s="425"/>
      <c r="O1289" s="425"/>
      <c r="P1289" s="425"/>
      <c r="Q1289" s="425"/>
      <c r="R1289" s="425"/>
      <c r="S1289" s="425"/>
      <c r="T1289" s="425"/>
      <c r="U1289" s="425"/>
      <c r="V1289" s="445"/>
      <c r="W1289" s="748"/>
      <c r="X1289" s="748"/>
      <c r="Y1289" s="763"/>
      <c r="Z1289" s="435"/>
      <c r="AA1289" s="435"/>
      <c r="AB1289" s="586"/>
    </row>
    <row r="1290" spans="1:28" ht="15.75" customHeight="1">
      <c r="A1290" s="759"/>
      <c r="B1290" s="751"/>
      <c r="C1290" s="766"/>
      <c r="D1290" s="751"/>
      <c r="E1290" s="753"/>
      <c r="F1290" s="750"/>
      <c r="G1290" s="432">
        <v>2023</v>
      </c>
      <c r="H1290" s="426"/>
      <c r="I1290" s="426"/>
      <c r="J1290" s="435"/>
      <c r="K1290" s="425"/>
      <c r="L1290" s="425"/>
      <c r="M1290" s="425"/>
      <c r="N1290" s="425"/>
      <c r="O1290" s="425"/>
      <c r="P1290" s="425"/>
      <c r="Q1290" s="425"/>
      <c r="R1290" s="425"/>
      <c r="S1290" s="425"/>
      <c r="T1290" s="425"/>
      <c r="U1290" s="425"/>
      <c r="V1290" s="445"/>
      <c r="W1290" s="748"/>
      <c r="X1290" s="748"/>
      <c r="Y1290" s="763"/>
      <c r="Z1290" s="435"/>
      <c r="AA1290" s="435"/>
      <c r="AB1290" s="586"/>
    </row>
    <row r="1291" spans="1:28" ht="15.75" customHeight="1">
      <c r="A1291" s="759"/>
      <c r="B1291" s="751"/>
      <c r="C1291" s="766"/>
      <c r="D1291" s="751"/>
      <c r="E1291" s="753"/>
      <c r="F1291" s="750" t="s">
        <v>388</v>
      </c>
      <c r="G1291" s="166">
        <v>2015</v>
      </c>
      <c r="H1291" s="365"/>
      <c r="I1291" s="365"/>
      <c r="J1291" s="166"/>
      <c r="K1291" s="369"/>
      <c r="L1291" s="369"/>
      <c r="M1291" s="369"/>
      <c r="N1291" s="369"/>
      <c r="O1291" s="369"/>
      <c r="P1291" s="369"/>
      <c r="Q1291" s="369"/>
      <c r="R1291" s="369"/>
      <c r="S1291" s="369"/>
      <c r="T1291" s="369"/>
      <c r="U1291" s="369"/>
      <c r="V1291" s="431"/>
      <c r="W1291" s="748"/>
      <c r="X1291" s="748"/>
      <c r="Y1291" s="763"/>
      <c r="Z1291" s="166"/>
      <c r="AA1291" s="166"/>
      <c r="AB1291" s="584"/>
    </row>
    <row r="1292" spans="1:28" ht="15.75" customHeight="1">
      <c r="A1292" s="759"/>
      <c r="B1292" s="751"/>
      <c r="C1292" s="766"/>
      <c r="D1292" s="751"/>
      <c r="E1292" s="753"/>
      <c r="F1292" s="750"/>
      <c r="G1292" s="166">
        <v>2016</v>
      </c>
      <c r="H1292" s="365"/>
      <c r="I1292" s="365"/>
      <c r="J1292" s="166"/>
      <c r="K1292" s="369"/>
      <c r="L1292" s="369"/>
      <c r="M1292" s="369"/>
      <c r="N1292" s="369"/>
      <c r="O1292" s="369"/>
      <c r="P1292" s="369">
        <v>0</v>
      </c>
      <c r="Q1292" s="369"/>
      <c r="R1292" s="369"/>
      <c r="S1292" s="369"/>
      <c r="T1292" s="369"/>
      <c r="U1292" s="369"/>
      <c r="V1292" s="646">
        <v>0</v>
      </c>
      <c r="W1292" s="748"/>
      <c r="X1292" s="748"/>
      <c r="Y1292" s="763"/>
      <c r="Z1292" s="166"/>
      <c r="AA1292" s="166"/>
      <c r="AB1292" s="588">
        <v>0</v>
      </c>
    </row>
    <row r="1293" spans="1:28" ht="15.75" customHeight="1">
      <c r="A1293" s="759"/>
      <c r="B1293" s="751"/>
      <c r="C1293" s="766"/>
      <c r="D1293" s="751"/>
      <c r="E1293" s="753"/>
      <c r="F1293" s="750"/>
      <c r="G1293" s="166">
        <v>2023</v>
      </c>
      <c r="H1293" s="365"/>
      <c r="I1293" s="365"/>
      <c r="J1293" s="166"/>
      <c r="K1293" s="369"/>
      <c r="L1293" s="369"/>
      <c r="M1293" s="369"/>
      <c r="N1293" s="369"/>
      <c r="O1293" s="369"/>
      <c r="P1293" s="369"/>
      <c r="Q1293" s="369"/>
      <c r="R1293" s="369"/>
      <c r="S1293" s="369"/>
      <c r="T1293" s="369"/>
      <c r="U1293" s="369"/>
      <c r="V1293" s="431"/>
      <c r="W1293" s="748"/>
      <c r="X1293" s="748"/>
      <c r="Y1293" s="763"/>
      <c r="Z1293" s="166"/>
      <c r="AA1293" s="166"/>
      <c r="AB1293" s="584"/>
    </row>
    <row r="1294" spans="1:28" ht="15.75" customHeight="1">
      <c r="A1294" s="759"/>
      <c r="B1294" s="751">
        <v>2</v>
      </c>
      <c r="C1294" s="752" t="s">
        <v>427</v>
      </c>
      <c r="D1294" s="751" t="s">
        <v>386</v>
      </c>
      <c r="E1294" s="753" t="s">
        <v>385</v>
      </c>
      <c r="F1294" s="750" t="s">
        <v>389</v>
      </c>
      <c r="G1294" s="166">
        <v>2015</v>
      </c>
      <c r="H1294" s="425"/>
      <c r="I1294" s="425"/>
      <c r="J1294" s="425"/>
      <c r="K1294" s="425"/>
      <c r="L1294" s="425"/>
      <c r="M1294" s="425"/>
      <c r="N1294" s="425"/>
      <c r="O1294" s="425"/>
      <c r="P1294" s="443"/>
      <c r="Q1294" s="425"/>
      <c r="R1294" s="425"/>
      <c r="S1294" s="425"/>
      <c r="T1294" s="425"/>
      <c r="U1294" s="425"/>
      <c r="V1294" s="445"/>
      <c r="W1294" s="761" t="s">
        <v>384</v>
      </c>
      <c r="X1294" s="761" t="s">
        <v>384</v>
      </c>
      <c r="Y1294" s="763">
        <v>330</v>
      </c>
      <c r="Z1294" s="166"/>
      <c r="AA1294" s="166"/>
      <c r="AB1294" s="584"/>
    </row>
    <row r="1295" spans="1:28" ht="15.75" customHeight="1">
      <c r="A1295" s="759"/>
      <c r="B1295" s="751"/>
      <c r="C1295" s="752"/>
      <c r="D1295" s="751"/>
      <c r="E1295" s="753"/>
      <c r="F1295" s="750"/>
      <c r="G1295" s="166">
        <v>2016</v>
      </c>
      <c r="H1295" s="426"/>
      <c r="I1295" s="426"/>
      <c r="J1295" s="425"/>
      <c r="K1295" s="425"/>
      <c r="L1295" s="425"/>
      <c r="M1295" s="425"/>
      <c r="N1295" s="425"/>
      <c r="O1295" s="425"/>
      <c r="P1295" s="425"/>
      <c r="Q1295" s="425"/>
      <c r="R1295" s="425"/>
      <c r="S1295" s="425"/>
      <c r="T1295" s="425"/>
      <c r="U1295" s="425"/>
      <c r="V1295" s="445"/>
      <c r="W1295" s="761"/>
      <c r="X1295" s="761"/>
      <c r="Y1295" s="763"/>
      <c r="Z1295" s="166"/>
      <c r="AA1295" s="166"/>
      <c r="AB1295" s="584"/>
    </row>
    <row r="1296" spans="1:28" ht="15.75" customHeight="1">
      <c r="A1296" s="759"/>
      <c r="B1296" s="751"/>
      <c r="C1296" s="752"/>
      <c r="D1296" s="751"/>
      <c r="E1296" s="753"/>
      <c r="F1296" s="750"/>
      <c r="G1296" s="166">
        <v>2023</v>
      </c>
      <c r="H1296" s="426"/>
      <c r="I1296" s="426"/>
      <c r="J1296" s="435"/>
      <c r="K1296" s="425"/>
      <c r="L1296" s="425"/>
      <c r="M1296" s="425"/>
      <c r="N1296" s="425"/>
      <c r="O1296" s="425"/>
      <c r="P1296" s="425"/>
      <c r="Q1296" s="425"/>
      <c r="R1296" s="425"/>
      <c r="S1296" s="425"/>
      <c r="T1296" s="425"/>
      <c r="U1296" s="425"/>
      <c r="V1296" s="445"/>
      <c r="W1296" s="761"/>
      <c r="X1296" s="761"/>
      <c r="Y1296" s="763"/>
      <c r="Z1296" s="166"/>
      <c r="AA1296" s="166"/>
      <c r="AB1296" s="584"/>
    </row>
    <row r="1297" spans="1:28" ht="15.75" customHeight="1">
      <c r="A1297" s="759"/>
      <c r="B1297" s="751"/>
      <c r="C1297" s="752"/>
      <c r="D1297" s="751"/>
      <c r="E1297" s="753"/>
      <c r="F1297" s="750" t="s">
        <v>388</v>
      </c>
      <c r="G1297" s="166">
        <v>2015</v>
      </c>
      <c r="H1297" s="365"/>
      <c r="I1297" s="365"/>
      <c r="J1297" s="166"/>
      <c r="K1297" s="369"/>
      <c r="L1297" s="369"/>
      <c r="M1297" s="369"/>
      <c r="N1297" s="369"/>
      <c r="O1297" s="369"/>
      <c r="P1297" s="369"/>
      <c r="Q1297" s="369"/>
      <c r="R1297" s="369"/>
      <c r="S1297" s="369"/>
      <c r="T1297" s="369"/>
      <c r="U1297" s="369"/>
      <c r="V1297" s="431"/>
      <c r="W1297" s="761"/>
      <c r="X1297" s="761"/>
      <c r="Y1297" s="763"/>
      <c r="Z1297" s="166"/>
      <c r="AA1297" s="166"/>
      <c r="AB1297" s="584"/>
    </row>
    <row r="1298" spans="1:28" ht="15.75" customHeight="1">
      <c r="A1298" s="759"/>
      <c r="B1298" s="751"/>
      <c r="C1298" s="752"/>
      <c r="D1298" s="751"/>
      <c r="E1298" s="753"/>
      <c r="F1298" s="750"/>
      <c r="G1298" s="166">
        <v>2016</v>
      </c>
      <c r="H1298" s="365"/>
      <c r="I1298" s="365"/>
      <c r="J1298" s="166"/>
      <c r="K1298" s="369"/>
      <c r="L1298" s="369"/>
      <c r="M1298" s="369"/>
      <c r="N1298" s="369"/>
      <c r="O1298" s="369"/>
      <c r="P1298" s="369"/>
      <c r="Q1298" s="369"/>
      <c r="R1298" s="369"/>
      <c r="S1298" s="369"/>
      <c r="T1298" s="369"/>
      <c r="U1298" s="369"/>
      <c r="V1298" s="431"/>
      <c r="W1298" s="761"/>
      <c r="X1298" s="761"/>
      <c r="Y1298" s="763"/>
      <c r="Z1298" s="166"/>
      <c r="AA1298" s="166"/>
      <c r="AB1298" s="584"/>
    </row>
    <row r="1299" spans="1:28" ht="15.75" customHeight="1">
      <c r="A1299" s="759"/>
      <c r="B1299" s="751"/>
      <c r="C1299" s="752"/>
      <c r="D1299" s="751"/>
      <c r="E1299" s="753"/>
      <c r="F1299" s="750"/>
      <c r="G1299" s="166">
        <v>2023</v>
      </c>
      <c r="H1299" s="365"/>
      <c r="I1299" s="365"/>
      <c r="J1299" s="166"/>
      <c r="K1299" s="369"/>
      <c r="L1299" s="369"/>
      <c r="M1299" s="369"/>
      <c r="N1299" s="369"/>
      <c r="O1299" s="369"/>
      <c r="P1299" s="369"/>
      <c r="Q1299" s="369"/>
      <c r="R1299" s="369"/>
      <c r="S1299" s="369"/>
      <c r="T1299" s="369"/>
      <c r="U1299" s="369"/>
      <c r="V1299" s="431"/>
      <c r="W1299" s="761"/>
      <c r="X1299" s="761"/>
      <c r="Y1299" s="763"/>
      <c r="Z1299" s="166"/>
      <c r="AA1299" s="166"/>
      <c r="AB1299" s="584"/>
    </row>
    <row r="1300" spans="1:28" ht="15.75" customHeight="1">
      <c r="A1300" s="759"/>
      <c r="B1300" s="751">
        <v>3</v>
      </c>
      <c r="C1300" s="752" t="s">
        <v>622</v>
      </c>
      <c r="D1300" s="751" t="s">
        <v>390</v>
      </c>
      <c r="E1300" s="753" t="s">
        <v>385</v>
      </c>
      <c r="F1300" s="750" t="s">
        <v>389</v>
      </c>
      <c r="G1300" s="166">
        <v>2015</v>
      </c>
      <c r="H1300" s="425"/>
      <c r="I1300" s="425"/>
      <c r="J1300" s="425"/>
      <c r="K1300" s="425"/>
      <c r="L1300" s="425"/>
      <c r="M1300" s="425"/>
      <c r="N1300" s="425"/>
      <c r="O1300" s="425"/>
      <c r="P1300" s="443"/>
      <c r="Q1300" s="425"/>
      <c r="R1300" s="425"/>
      <c r="S1300" s="425"/>
      <c r="T1300" s="425"/>
      <c r="U1300" s="425"/>
      <c r="V1300" s="445"/>
      <c r="W1300" s="761" t="s">
        <v>384</v>
      </c>
      <c r="X1300" s="761" t="s">
        <v>384</v>
      </c>
      <c r="Y1300" s="763">
        <v>3320</v>
      </c>
      <c r="Z1300" s="435"/>
      <c r="AA1300" s="435"/>
      <c r="AB1300" s="586"/>
    </row>
    <row r="1301" spans="1:28" ht="15.75" customHeight="1">
      <c r="A1301" s="759"/>
      <c r="B1301" s="751"/>
      <c r="C1301" s="752"/>
      <c r="D1301" s="751"/>
      <c r="E1301" s="753"/>
      <c r="F1301" s="750"/>
      <c r="G1301" s="166">
        <v>2016</v>
      </c>
      <c r="H1301" s="426"/>
      <c r="I1301" s="426"/>
      <c r="J1301" s="425"/>
      <c r="K1301" s="425"/>
      <c r="L1301" s="425"/>
      <c r="M1301" s="425"/>
      <c r="N1301" s="425"/>
      <c r="O1301" s="425"/>
      <c r="P1301" s="425"/>
      <c r="Q1301" s="425"/>
      <c r="R1301" s="425"/>
      <c r="S1301" s="425"/>
      <c r="T1301" s="425"/>
      <c r="U1301" s="425"/>
      <c r="V1301" s="445"/>
      <c r="W1301" s="761"/>
      <c r="X1301" s="761"/>
      <c r="Y1301" s="763"/>
      <c r="Z1301" s="435"/>
      <c r="AA1301" s="435"/>
      <c r="AB1301" s="586"/>
    </row>
    <row r="1302" spans="1:28" ht="15.75" customHeight="1">
      <c r="A1302" s="759"/>
      <c r="B1302" s="751"/>
      <c r="C1302" s="752"/>
      <c r="D1302" s="751"/>
      <c r="E1302" s="753"/>
      <c r="F1302" s="750"/>
      <c r="G1302" s="166">
        <v>2023</v>
      </c>
      <c r="H1302" s="426"/>
      <c r="I1302" s="426"/>
      <c r="J1302" s="435"/>
      <c r="K1302" s="425"/>
      <c r="L1302" s="425"/>
      <c r="M1302" s="425"/>
      <c r="N1302" s="425"/>
      <c r="O1302" s="425"/>
      <c r="P1302" s="425"/>
      <c r="Q1302" s="425"/>
      <c r="R1302" s="425"/>
      <c r="S1302" s="425"/>
      <c r="T1302" s="425"/>
      <c r="U1302" s="425"/>
      <c r="V1302" s="445"/>
      <c r="W1302" s="761"/>
      <c r="X1302" s="761"/>
      <c r="Y1302" s="763"/>
      <c r="Z1302" s="435"/>
      <c r="AA1302" s="435"/>
      <c r="AB1302" s="586"/>
    </row>
    <row r="1303" spans="1:28" ht="15.75" customHeight="1">
      <c r="A1303" s="759"/>
      <c r="B1303" s="751"/>
      <c r="C1303" s="752"/>
      <c r="D1303" s="751"/>
      <c r="E1303" s="753"/>
      <c r="F1303" s="750" t="s">
        <v>388</v>
      </c>
      <c r="G1303" s="166">
        <v>2015</v>
      </c>
      <c r="H1303" s="365"/>
      <c r="I1303" s="365"/>
      <c r="J1303" s="166"/>
      <c r="K1303" s="369"/>
      <c r="L1303" s="369"/>
      <c r="M1303" s="369"/>
      <c r="N1303" s="369"/>
      <c r="O1303" s="369"/>
      <c r="P1303" s="369"/>
      <c r="Q1303" s="369"/>
      <c r="R1303" s="369"/>
      <c r="S1303" s="369"/>
      <c r="T1303" s="369"/>
      <c r="U1303" s="369"/>
      <c r="V1303" s="431"/>
      <c r="W1303" s="761"/>
      <c r="X1303" s="761"/>
      <c r="Y1303" s="763"/>
      <c r="Z1303" s="166"/>
      <c r="AA1303" s="166"/>
      <c r="AB1303" s="584"/>
    </row>
    <row r="1304" spans="1:28" ht="15.75" customHeight="1">
      <c r="A1304" s="759"/>
      <c r="B1304" s="751"/>
      <c r="C1304" s="752"/>
      <c r="D1304" s="751"/>
      <c r="E1304" s="753"/>
      <c r="F1304" s="750"/>
      <c r="G1304" s="166">
        <v>2016</v>
      </c>
      <c r="H1304" s="365"/>
      <c r="I1304" s="365"/>
      <c r="J1304" s="166"/>
      <c r="K1304" s="369"/>
      <c r="L1304" s="369"/>
      <c r="M1304" s="369"/>
      <c r="N1304" s="369"/>
      <c r="O1304" s="369"/>
      <c r="P1304" s="369">
        <v>0</v>
      </c>
      <c r="Q1304" s="369"/>
      <c r="R1304" s="369"/>
      <c r="S1304" s="369"/>
      <c r="T1304" s="369"/>
      <c r="U1304" s="369"/>
      <c r="V1304" s="646">
        <v>0</v>
      </c>
      <c r="W1304" s="761"/>
      <c r="X1304" s="761"/>
      <c r="Y1304" s="763"/>
      <c r="Z1304" s="166"/>
      <c r="AA1304" s="166"/>
      <c r="AB1304" s="588">
        <v>0</v>
      </c>
    </row>
    <row r="1305" spans="1:28" ht="15.75" customHeight="1">
      <c r="A1305" s="759"/>
      <c r="B1305" s="751"/>
      <c r="C1305" s="752"/>
      <c r="D1305" s="751"/>
      <c r="E1305" s="753"/>
      <c r="F1305" s="750"/>
      <c r="G1305" s="166">
        <v>2023</v>
      </c>
      <c r="H1305" s="365"/>
      <c r="I1305" s="365"/>
      <c r="J1305" s="166"/>
      <c r="K1305" s="369"/>
      <c r="L1305" s="369"/>
      <c r="M1305" s="369"/>
      <c r="N1305" s="369"/>
      <c r="O1305" s="369"/>
      <c r="P1305" s="369"/>
      <c r="Q1305" s="369"/>
      <c r="R1305" s="369"/>
      <c r="S1305" s="369"/>
      <c r="T1305" s="369"/>
      <c r="U1305" s="369"/>
      <c r="V1305" s="431"/>
      <c r="W1305" s="761"/>
      <c r="X1305" s="761"/>
      <c r="Y1305" s="763"/>
      <c r="Z1305" s="166"/>
      <c r="AA1305" s="166"/>
      <c r="AB1305" s="584"/>
    </row>
    <row r="1306" spans="1:28" ht="12" customHeight="1">
      <c r="A1306" s="759"/>
      <c r="B1306" s="764" t="s">
        <v>140</v>
      </c>
      <c r="C1306" s="764"/>
      <c r="D1306" s="764"/>
      <c r="E1306" s="764"/>
      <c r="F1306" s="764"/>
      <c r="G1306" s="764"/>
      <c r="H1306" s="764"/>
      <c r="I1306" s="764"/>
      <c r="J1306" s="764"/>
      <c r="K1306" s="764"/>
      <c r="L1306" s="764"/>
      <c r="M1306" s="764"/>
      <c r="N1306" s="764"/>
      <c r="O1306" s="764"/>
      <c r="P1306" s="764"/>
      <c r="Q1306" s="764"/>
      <c r="R1306" s="764"/>
      <c r="S1306" s="764"/>
      <c r="T1306" s="764"/>
      <c r="U1306" s="764"/>
      <c r="V1306" s="764"/>
      <c r="W1306" s="764"/>
      <c r="X1306" s="764"/>
      <c r="Y1306" s="764"/>
      <c r="Z1306" s="764"/>
      <c r="AA1306" s="764"/>
      <c r="AB1306" s="764"/>
    </row>
    <row r="1307" spans="1:28" ht="12" customHeight="1">
      <c r="A1307" s="759"/>
      <c r="B1307" s="765"/>
      <c r="C1307" s="765"/>
      <c r="D1307" s="765"/>
      <c r="E1307" s="765"/>
      <c r="F1307" s="765"/>
      <c r="G1307" s="765"/>
      <c r="H1307" s="765"/>
      <c r="I1307" s="765"/>
      <c r="J1307" s="765"/>
      <c r="K1307" s="765"/>
      <c r="L1307" s="765"/>
      <c r="M1307" s="765"/>
      <c r="N1307" s="765"/>
      <c r="O1307" s="765"/>
      <c r="P1307" s="765"/>
      <c r="Q1307" s="765"/>
      <c r="R1307" s="765"/>
      <c r="S1307" s="765"/>
      <c r="T1307" s="765"/>
      <c r="U1307" s="765"/>
      <c r="V1307" s="765"/>
      <c r="W1307" s="765"/>
      <c r="X1307" s="765"/>
      <c r="Y1307" s="765"/>
      <c r="Z1307" s="765"/>
      <c r="AA1307" s="765"/>
      <c r="AB1307" s="765"/>
    </row>
    <row r="1308" spans="1:28" ht="30.75" customHeight="1">
      <c r="A1308" s="758" t="s">
        <v>623</v>
      </c>
      <c r="B1308" s="758"/>
      <c r="C1308" s="758"/>
      <c r="D1308" s="758"/>
      <c r="E1308" s="758"/>
      <c r="F1308" s="758"/>
      <c r="G1308" s="758"/>
      <c r="H1308" s="758"/>
      <c r="I1308" s="758"/>
      <c r="J1308" s="758"/>
      <c r="K1308" s="758"/>
      <c r="L1308" s="758"/>
      <c r="M1308" s="758"/>
      <c r="N1308" s="758"/>
      <c r="O1308" s="758"/>
      <c r="P1308" s="758"/>
      <c r="Q1308" s="758"/>
      <c r="R1308" s="758"/>
      <c r="S1308" s="758"/>
      <c r="T1308" s="758"/>
      <c r="U1308" s="758"/>
      <c r="V1308" s="758"/>
      <c r="W1308" s="758"/>
      <c r="X1308" s="758"/>
      <c r="Y1308" s="758"/>
      <c r="Z1308" s="758"/>
      <c r="AA1308" s="758"/>
      <c r="AB1308" s="758"/>
    </row>
    <row r="1309" spans="1:28" ht="15.75" customHeight="1">
      <c r="A1309" s="759" t="s">
        <v>691</v>
      </c>
      <c r="B1309" s="751">
        <v>1</v>
      </c>
      <c r="C1309" s="752" t="s">
        <v>423</v>
      </c>
      <c r="D1309" s="751" t="s">
        <v>386</v>
      </c>
      <c r="E1309" s="753" t="s">
        <v>385</v>
      </c>
      <c r="F1309" s="750" t="s">
        <v>389</v>
      </c>
      <c r="G1309" s="166">
        <v>2015</v>
      </c>
      <c r="H1309" s="425"/>
      <c r="I1309" s="425"/>
      <c r="J1309" s="425"/>
      <c r="K1309" s="425"/>
      <c r="L1309" s="425"/>
      <c r="M1309" s="425"/>
      <c r="N1309" s="425"/>
      <c r="O1309" s="425"/>
      <c r="P1309" s="443"/>
      <c r="Q1309" s="425"/>
      <c r="R1309" s="425"/>
      <c r="S1309" s="425"/>
      <c r="T1309" s="425"/>
      <c r="U1309" s="425"/>
      <c r="V1309" s="445"/>
      <c r="W1309" s="748" t="s">
        <v>384</v>
      </c>
      <c r="X1309" s="748" t="s">
        <v>384</v>
      </c>
      <c r="Y1309" s="763">
        <v>5270</v>
      </c>
      <c r="Z1309" s="435"/>
      <c r="AA1309" s="435"/>
      <c r="AB1309" s="586"/>
    </row>
    <row r="1310" spans="1:28" ht="15.75" customHeight="1">
      <c r="A1310" s="759"/>
      <c r="B1310" s="751"/>
      <c r="C1310" s="752"/>
      <c r="D1310" s="751"/>
      <c r="E1310" s="753"/>
      <c r="F1310" s="750"/>
      <c r="G1310" s="166">
        <v>2016</v>
      </c>
      <c r="H1310" s="426"/>
      <c r="I1310" s="426"/>
      <c r="J1310" s="425"/>
      <c r="K1310" s="425"/>
      <c r="L1310" s="425"/>
      <c r="M1310" s="425"/>
      <c r="N1310" s="425"/>
      <c r="O1310" s="425"/>
      <c r="P1310" s="425"/>
      <c r="Q1310" s="425"/>
      <c r="R1310" s="425"/>
      <c r="S1310" s="425"/>
      <c r="T1310" s="425"/>
      <c r="U1310" s="425"/>
      <c r="V1310" s="445"/>
      <c r="W1310" s="748"/>
      <c r="X1310" s="748"/>
      <c r="Y1310" s="763"/>
      <c r="Z1310" s="435"/>
      <c r="AA1310" s="435"/>
      <c r="AB1310" s="586"/>
    </row>
    <row r="1311" spans="1:28" ht="15.75" customHeight="1">
      <c r="A1311" s="759"/>
      <c r="B1311" s="751"/>
      <c r="C1311" s="752"/>
      <c r="D1311" s="751"/>
      <c r="E1311" s="753"/>
      <c r="F1311" s="750"/>
      <c r="G1311" s="432">
        <v>2023</v>
      </c>
      <c r="H1311" s="426"/>
      <c r="I1311" s="426"/>
      <c r="J1311" s="435"/>
      <c r="K1311" s="425"/>
      <c r="L1311" s="425"/>
      <c r="M1311" s="425"/>
      <c r="N1311" s="425"/>
      <c r="O1311" s="425"/>
      <c r="P1311" s="425"/>
      <c r="Q1311" s="425"/>
      <c r="R1311" s="425"/>
      <c r="S1311" s="425"/>
      <c r="T1311" s="425"/>
      <c r="U1311" s="425"/>
      <c r="V1311" s="445"/>
      <c r="W1311" s="748"/>
      <c r="X1311" s="748"/>
      <c r="Y1311" s="763"/>
      <c r="Z1311" s="435"/>
      <c r="AA1311" s="435"/>
      <c r="AB1311" s="586"/>
    </row>
    <row r="1312" spans="1:28" ht="15.75" customHeight="1">
      <c r="A1312" s="759"/>
      <c r="B1312" s="751"/>
      <c r="C1312" s="752"/>
      <c r="D1312" s="751"/>
      <c r="E1312" s="753"/>
      <c r="F1312" s="750" t="s">
        <v>388</v>
      </c>
      <c r="G1312" s="166">
        <v>2015</v>
      </c>
      <c r="H1312" s="365"/>
      <c r="I1312" s="365"/>
      <c r="J1312" s="166"/>
      <c r="K1312" s="369"/>
      <c r="L1312" s="369"/>
      <c r="M1312" s="369"/>
      <c r="N1312" s="369"/>
      <c r="O1312" s="369"/>
      <c r="P1312" s="369"/>
      <c r="Q1312" s="369"/>
      <c r="R1312" s="369"/>
      <c r="S1312" s="369"/>
      <c r="T1312" s="369"/>
      <c r="U1312" s="369"/>
      <c r="V1312" s="431"/>
      <c r="W1312" s="748"/>
      <c r="X1312" s="748"/>
      <c r="Y1312" s="763"/>
      <c r="Z1312" s="166"/>
      <c r="AA1312" s="166"/>
      <c r="AB1312" s="584"/>
    </row>
    <row r="1313" spans="1:28" ht="15.75" customHeight="1">
      <c r="A1313" s="759"/>
      <c r="B1313" s="751"/>
      <c r="C1313" s="752"/>
      <c r="D1313" s="751"/>
      <c r="E1313" s="753"/>
      <c r="F1313" s="750"/>
      <c r="G1313" s="166">
        <v>2016</v>
      </c>
      <c r="H1313" s="365"/>
      <c r="I1313" s="365"/>
      <c r="J1313" s="166"/>
      <c r="K1313" s="369"/>
      <c r="L1313" s="369"/>
      <c r="M1313" s="369"/>
      <c r="N1313" s="369"/>
      <c r="O1313" s="369"/>
      <c r="P1313" s="369"/>
      <c r="Q1313" s="369"/>
      <c r="R1313" s="369"/>
      <c r="S1313" s="369"/>
      <c r="T1313" s="369"/>
      <c r="U1313" s="369"/>
      <c r="V1313" s="431"/>
      <c r="W1313" s="748"/>
      <c r="X1313" s="748"/>
      <c r="Y1313" s="763"/>
      <c r="Z1313" s="166"/>
      <c r="AA1313" s="166"/>
      <c r="AB1313" s="584"/>
    </row>
    <row r="1314" spans="1:28" ht="15.75" customHeight="1">
      <c r="A1314" s="759"/>
      <c r="B1314" s="751"/>
      <c r="C1314" s="752"/>
      <c r="D1314" s="751"/>
      <c r="E1314" s="753"/>
      <c r="F1314" s="750"/>
      <c r="G1314" s="166">
        <v>2023</v>
      </c>
      <c r="H1314" s="365"/>
      <c r="I1314" s="365"/>
      <c r="J1314" s="166"/>
      <c r="K1314" s="369"/>
      <c r="L1314" s="369"/>
      <c r="M1314" s="369"/>
      <c r="N1314" s="369"/>
      <c r="O1314" s="369"/>
      <c r="P1314" s="369"/>
      <c r="Q1314" s="369"/>
      <c r="R1314" s="369"/>
      <c r="S1314" s="369"/>
      <c r="T1314" s="369"/>
      <c r="U1314" s="369"/>
      <c r="V1314" s="431"/>
      <c r="W1314" s="748"/>
      <c r="X1314" s="748"/>
      <c r="Y1314" s="763"/>
      <c r="Z1314" s="166"/>
      <c r="AA1314" s="166"/>
      <c r="AB1314" s="584"/>
    </row>
    <row r="1315" spans="1:28" ht="15.75" customHeight="1">
      <c r="A1315" s="759"/>
      <c r="B1315" s="751">
        <v>2</v>
      </c>
      <c r="C1315" s="774" t="s">
        <v>746</v>
      </c>
      <c r="D1315" s="751" t="s">
        <v>390</v>
      </c>
      <c r="E1315" s="753" t="s">
        <v>385</v>
      </c>
      <c r="F1315" s="750" t="s">
        <v>389</v>
      </c>
      <c r="G1315" s="166">
        <v>2015</v>
      </c>
      <c r="H1315" s="425"/>
      <c r="I1315" s="425"/>
      <c r="J1315" s="425"/>
      <c r="K1315" s="425"/>
      <c r="L1315" s="425"/>
      <c r="M1315" s="425"/>
      <c r="N1315" s="425"/>
      <c r="O1315" s="425"/>
      <c r="P1315" s="443"/>
      <c r="Q1315" s="425"/>
      <c r="R1315" s="425"/>
      <c r="S1315" s="425"/>
      <c r="T1315" s="425"/>
      <c r="U1315" s="425"/>
      <c r="V1315" s="445"/>
      <c r="W1315" s="761" t="s">
        <v>384</v>
      </c>
      <c r="X1315" s="761" t="s">
        <v>384</v>
      </c>
      <c r="Y1315" s="763">
        <v>5270</v>
      </c>
      <c r="Z1315" s="435"/>
      <c r="AA1315" s="435"/>
      <c r="AB1315" s="586"/>
    </row>
    <row r="1316" spans="1:28" ht="15.75" customHeight="1">
      <c r="A1316" s="759"/>
      <c r="B1316" s="751"/>
      <c r="C1316" s="774"/>
      <c r="D1316" s="751"/>
      <c r="E1316" s="753"/>
      <c r="F1316" s="750"/>
      <c r="G1316" s="166">
        <v>2016</v>
      </c>
      <c r="H1316" s="426"/>
      <c r="I1316" s="426"/>
      <c r="J1316" s="425"/>
      <c r="K1316" s="425"/>
      <c r="L1316" s="425"/>
      <c r="M1316" s="425"/>
      <c r="N1316" s="425"/>
      <c r="O1316" s="425"/>
      <c r="P1316" s="425"/>
      <c r="Q1316" s="425"/>
      <c r="R1316" s="425"/>
      <c r="S1316" s="425"/>
      <c r="T1316" s="425"/>
      <c r="U1316" s="425"/>
      <c r="V1316" s="445"/>
      <c r="W1316" s="761"/>
      <c r="X1316" s="761"/>
      <c r="Y1316" s="763"/>
      <c r="Z1316" s="435"/>
      <c r="AA1316" s="435"/>
      <c r="AB1316" s="586"/>
    </row>
    <row r="1317" spans="1:28" ht="15.75" customHeight="1">
      <c r="A1317" s="759"/>
      <c r="B1317" s="751"/>
      <c r="C1317" s="774"/>
      <c r="D1317" s="751"/>
      <c r="E1317" s="753"/>
      <c r="F1317" s="750"/>
      <c r="G1317" s="166">
        <v>2023</v>
      </c>
      <c r="H1317" s="426"/>
      <c r="I1317" s="426"/>
      <c r="J1317" s="435"/>
      <c r="K1317" s="425"/>
      <c r="L1317" s="425"/>
      <c r="M1317" s="425"/>
      <c r="N1317" s="425"/>
      <c r="O1317" s="425"/>
      <c r="P1317" s="425"/>
      <c r="Q1317" s="425"/>
      <c r="R1317" s="425"/>
      <c r="S1317" s="425"/>
      <c r="T1317" s="425"/>
      <c r="U1317" s="425"/>
      <c r="V1317" s="445"/>
      <c r="W1317" s="761"/>
      <c r="X1317" s="761"/>
      <c r="Y1317" s="763"/>
      <c r="Z1317" s="435"/>
      <c r="AA1317" s="435"/>
      <c r="AB1317" s="586"/>
    </row>
    <row r="1318" spans="1:28" ht="15.75" customHeight="1">
      <c r="A1318" s="759"/>
      <c r="B1318" s="751"/>
      <c r="C1318" s="774"/>
      <c r="D1318" s="751"/>
      <c r="E1318" s="753"/>
      <c r="F1318" s="750" t="s">
        <v>388</v>
      </c>
      <c r="G1318" s="166">
        <v>2015</v>
      </c>
      <c r="H1318" s="365"/>
      <c r="I1318" s="365"/>
      <c r="J1318" s="166"/>
      <c r="K1318" s="369"/>
      <c r="L1318" s="369"/>
      <c r="M1318" s="369"/>
      <c r="N1318" s="369"/>
      <c r="O1318" s="369"/>
      <c r="P1318" s="369"/>
      <c r="Q1318" s="369"/>
      <c r="R1318" s="369"/>
      <c r="S1318" s="369"/>
      <c r="T1318" s="369"/>
      <c r="U1318" s="369"/>
      <c r="V1318" s="431"/>
      <c r="W1318" s="761"/>
      <c r="X1318" s="761"/>
      <c r="Y1318" s="763"/>
      <c r="Z1318" s="166"/>
      <c r="AA1318" s="166"/>
      <c r="AB1318" s="584"/>
    </row>
    <row r="1319" spans="1:28" ht="15.75" customHeight="1">
      <c r="A1319" s="759"/>
      <c r="B1319" s="751"/>
      <c r="C1319" s="774"/>
      <c r="D1319" s="751"/>
      <c r="E1319" s="753"/>
      <c r="F1319" s="750"/>
      <c r="G1319" s="166">
        <v>2016</v>
      </c>
      <c r="H1319" s="365"/>
      <c r="I1319" s="365"/>
      <c r="J1319" s="166"/>
      <c r="K1319" s="369"/>
      <c r="L1319" s="369"/>
      <c r="M1319" s="369"/>
      <c r="N1319" s="369"/>
      <c r="O1319" s="369"/>
      <c r="P1319" s="369"/>
      <c r="Q1319" s="369"/>
      <c r="R1319" s="369"/>
      <c r="S1319" s="369"/>
      <c r="T1319" s="369"/>
      <c r="U1319" s="369"/>
      <c r="V1319" s="431"/>
      <c r="W1319" s="761"/>
      <c r="X1319" s="761"/>
      <c r="Y1319" s="763"/>
      <c r="Z1319" s="166"/>
      <c r="AA1319" s="166"/>
      <c r="AB1319" s="584"/>
    </row>
    <row r="1320" spans="1:28" ht="15.75" customHeight="1">
      <c r="A1320" s="759"/>
      <c r="B1320" s="751"/>
      <c r="C1320" s="774"/>
      <c r="D1320" s="751"/>
      <c r="E1320" s="753"/>
      <c r="F1320" s="750"/>
      <c r="G1320" s="166">
        <v>2023</v>
      </c>
      <c r="H1320" s="365"/>
      <c r="I1320" s="365"/>
      <c r="J1320" s="166"/>
      <c r="K1320" s="369"/>
      <c r="L1320" s="369"/>
      <c r="M1320" s="369"/>
      <c r="N1320" s="369"/>
      <c r="O1320" s="369"/>
      <c r="P1320" s="369"/>
      <c r="Q1320" s="369"/>
      <c r="R1320" s="369"/>
      <c r="S1320" s="369"/>
      <c r="T1320" s="369"/>
      <c r="U1320" s="369"/>
      <c r="V1320" s="431"/>
      <c r="W1320" s="761"/>
      <c r="X1320" s="761"/>
      <c r="Y1320" s="763"/>
      <c r="Z1320" s="166"/>
      <c r="AA1320" s="166"/>
      <c r="AB1320" s="584"/>
    </row>
    <row r="1321" spans="1:28" ht="15.75" customHeight="1">
      <c r="A1321" s="759"/>
      <c r="B1321" s="751">
        <v>3</v>
      </c>
      <c r="C1321" s="752" t="s">
        <v>624</v>
      </c>
      <c r="D1321" s="751" t="s">
        <v>386</v>
      </c>
      <c r="E1321" s="753" t="s">
        <v>385</v>
      </c>
      <c r="F1321" s="750" t="s">
        <v>389</v>
      </c>
      <c r="G1321" s="166">
        <v>2015</v>
      </c>
      <c r="H1321" s="425"/>
      <c r="I1321" s="425"/>
      <c r="J1321" s="425"/>
      <c r="K1321" s="425"/>
      <c r="L1321" s="425"/>
      <c r="M1321" s="425"/>
      <c r="N1321" s="425"/>
      <c r="O1321" s="425"/>
      <c r="P1321" s="443"/>
      <c r="Q1321" s="425"/>
      <c r="R1321" s="425"/>
      <c r="S1321" s="425"/>
      <c r="T1321" s="425"/>
      <c r="U1321" s="425"/>
      <c r="V1321" s="445"/>
      <c r="W1321" s="748" t="s">
        <v>384</v>
      </c>
      <c r="X1321" s="748" t="s">
        <v>384</v>
      </c>
      <c r="Y1321" s="800">
        <v>0.8</v>
      </c>
      <c r="Z1321" s="435"/>
      <c r="AA1321" s="435"/>
      <c r="AB1321" s="586"/>
    </row>
    <row r="1322" spans="1:28" ht="15.75" customHeight="1">
      <c r="A1322" s="759"/>
      <c r="B1322" s="751"/>
      <c r="C1322" s="752"/>
      <c r="D1322" s="751"/>
      <c r="E1322" s="753"/>
      <c r="F1322" s="750"/>
      <c r="G1322" s="166">
        <v>2016</v>
      </c>
      <c r="H1322" s="426"/>
      <c r="I1322" s="426"/>
      <c r="J1322" s="425"/>
      <c r="K1322" s="425"/>
      <c r="L1322" s="425"/>
      <c r="M1322" s="425"/>
      <c r="N1322" s="425"/>
      <c r="O1322" s="425"/>
      <c r="P1322" s="425"/>
      <c r="Q1322" s="425"/>
      <c r="R1322" s="425"/>
      <c r="S1322" s="425"/>
      <c r="T1322" s="425"/>
      <c r="U1322" s="425"/>
      <c r="V1322" s="445"/>
      <c r="W1322" s="748"/>
      <c r="X1322" s="748"/>
      <c r="Y1322" s="801"/>
      <c r="Z1322" s="435"/>
      <c r="AA1322" s="435"/>
      <c r="AB1322" s="586"/>
    </row>
    <row r="1323" spans="1:28" ht="15.75" customHeight="1">
      <c r="A1323" s="759"/>
      <c r="B1323" s="751"/>
      <c r="C1323" s="752"/>
      <c r="D1323" s="751"/>
      <c r="E1323" s="753"/>
      <c r="F1323" s="750"/>
      <c r="G1323" s="432">
        <v>2023</v>
      </c>
      <c r="H1323" s="426"/>
      <c r="I1323" s="426"/>
      <c r="J1323" s="435"/>
      <c r="K1323" s="425"/>
      <c r="L1323" s="425"/>
      <c r="M1323" s="425"/>
      <c r="N1323" s="425"/>
      <c r="O1323" s="425"/>
      <c r="P1323" s="425"/>
      <c r="Q1323" s="425"/>
      <c r="R1323" s="425"/>
      <c r="S1323" s="425"/>
      <c r="T1323" s="425"/>
      <c r="U1323" s="425"/>
      <c r="V1323" s="445"/>
      <c r="W1323" s="748"/>
      <c r="X1323" s="748"/>
      <c r="Y1323" s="801"/>
      <c r="Z1323" s="435"/>
      <c r="AA1323" s="435"/>
      <c r="AB1323" s="586"/>
    </row>
    <row r="1324" spans="1:28" ht="15.75" customHeight="1">
      <c r="A1324" s="759"/>
      <c r="B1324" s="751"/>
      <c r="C1324" s="752"/>
      <c r="D1324" s="751"/>
      <c r="E1324" s="753"/>
      <c r="F1324" s="750" t="s">
        <v>388</v>
      </c>
      <c r="G1324" s="166">
        <v>2015</v>
      </c>
      <c r="H1324" s="365"/>
      <c r="I1324" s="365"/>
      <c r="J1324" s="166"/>
      <c r="K1324" s="369"/>
      <c r="L1324" s="369"/>
      <c r="M1324" s="369"/>
      <c r="N1324" s="369"/>
      <c r="O1324" s="369"/>
      <c r="P1324" s="369"/>
      <c r="Q1324" s="369"/>
      <c r="R1324" s="369"/>
      <c r="S1324" s="369"/>
      <c r="T1324" s="369"/>
      <c r="U1324" s="369"/>
      <c r="V1324" s="431"/>
      <c r="W1324" s="748"/>
      <c r="X1324" s="748"/>
      <c r="Y1324" s="801"/>
      <c r="Z1324" s="166"/>
      <c r="AA1324" s="166"/>
      <c r="AB1324" s="584"/>
    </row>
    <row r="1325" spans="1:28" ht="15.75" customHeight="1">
      <c r="A1325" s="759"/>
      <c r="B1325" s="751"/>
      <c r="C1325" s="752"/>
      <c r="D1325" s="751"/>
      <c r="E1325" s="753"/>
      <c r="F1325" s="750"/>
      <c r="G1325" s="166">
        <v>2016</v>
      </c>
      <c r="H1325" s="365"/>
      <c r="I1325" s="365"/>
      <c r="J1325" s="166"/>
      <c r="K1325" s="369"/>
      <c r="L1325" s="369"/>
      <c r="M1325" s="369"/>
      <c r="N1325" s="369"/>
      <c r="O1325" s="369"/>
      <c r="P1325" s="369"/>
      <c r="Q1325" s="369"/>
      <c r="R1325" s="369"/>
      <c r="S1325" s="369"/>
      <c r="T1325" s="369"/>
      <c r="U1325" s="369"/>
      <c r="V1325" s="431"/>
      <c r="W1325" s="748"/>
      <c r="X1325" s="748"/>
      <c r="Y1325" s="801"/>
      <c r="Z1325" s="166"/>
      <c r="AA1325" s="166"/>
      <c r="AB1325" s="584"/>
    </row>
    <row r="1326" spans="1:28" ht="15.75" customHeight="1">
      <c r="A1326" s="759"/>
      <c r="B1326" s="751"/>
      <c r="C1326" s="752"/>
      <c r="D1326" s="751"/>
      <c r="E1326" s="753"/>
      <c r="F1326" s="750"/>
      <c r="G1326" s="166">
        <v>2023</v>
      </c>
      <c r="H1326" s="365"/>
      <c r="I1326" s="365"/>
      <c r="J1326" s="166"/>
      <c r="K1326" s="369"/>
      <c r="L1326" s="369"/>
      <c r="M1326" s="369"/>
      <c r="N1326" s="369"/>
      <c r="O1326" s="369"/>
      <c r="P1326" s="369"/>
      <c r="Q1326" s="369"/>
      <c r="R1326" s="369"/>
      <c r="S1326" s="369"/>
      <c r="T1326" s="369"/>
      <c r="U1326" s="369"/>
      <c r="V1326" s="431"/>
      <c r="W1326" s="748"/>
      <c r="X1326" s="748"/>
      <c r="Y1326" s="801"/>
      <c r="Z1326" s="166"/>
      <c r="AA1326" s="166"/>
      <c r="AB1326" s="584"/>
    </row>
    <row r="1327" spans="1:28" ht="15.75" customHeight="1">
      <c r="A1327" s="759"/>
      <c r="B1327" s="751">
        <v>4</v>
      </c>
      <c r="C1327" s="752" t="s">
        <v>625</v>
      </c>
      <c r="D1327" s="751" t="s">
        <v>386</v>
      </c>
      <c r="E1327" s="753" t="s">
        <v>385</v>
      </c>
      <c r="F1327" s="750" t="s">
        <v>389</v>
      </c>
      <c r="G1327" s="166">
        <v>2015</v>
      </c>
      <c r="H1327" s="425"/>
      <c r="I1327" s="425"/>
      <c r="J1327" s="425"/>
      <c r="K1327" s="425"/>
      <c r="L1327" s="425"/>
      <c r="M1327" s="425"/>
      <c r="N1327" s="425"/>
      <c r="O1327" s="425"/>
      <c r="P1327" s="443"/>
      <c r="Q1327" s="425"/>
      <c r="R1327" s="425"/>
      <c r="S1327" s="425"/>
      <c r="T1327" s="425"/>
      <c r="U1327" s="425"/>
      <c r="V1327" s="445"/>
      <c r="W1327" s="761" t="s">
        <v>384</v>
      </c>
      <c r="X1327" s="761" t="s">
        <v>384</v>
      </c>
      <c r="Y1327" s="801" t="s">
        <v>626</v>
      </c>
      <c r="Z1327" s="435"/>
      <c r="AA1327" s="435"/>
      <c r="AB1327" s="586"/>
    </row>
    <row r="1328" spans="1:28" ht="15.75" customHeight="1">
      <c r="A1328" s="759"/>
      <c r="B1328" s="751"/>
      <c r="C1328" s="752"/>
      <c r="D1328" s="751"/>
      <c r="E1328" s="753"/>
      <c r="F1328" s="750"/>
      <c r="G1328" s="166">
        <v>2016</v>
      </c>
      <c r="H1328" s="426"/>
      <c r="I1328" s="426"/>
      <c r="J1328" s="425"/>
      <c r="K1328" s="425"/>
      <c r="L1328" s="425"/>
      <c r="M1328" s="425"/>
      <c r="N1328" s="425"/>
      <c r="O1328" s="425"/>
      <c r="P1328" s="425"/>
      <c r="Q1328" s="425"/>
      <c r="R1328" s="425"/>
      <c r="S1328" s="425"/>
      <c r="T1328" s="425"/>
      <c r="U1328" s="425"/>
      <c r="V1328" s="445"/>
      <c r="W1328" s="761"/>
      <c r="X1328" s="761"/>
      <c r="Y1328" s="801"/>
      <c r="Z1328" s="435"/>
      <c r="AA1328" s="435"/>
      <c r="AB1328" s="586"/>
    </row>
    <row r="1329" spans="1:28" ht="15.75" customHeight="1">
      <c r="A1329" s="759"/>
      <c r="B1329" s="751"/>
      <c r="C1329" s="752"/>
      <c r="D1329" s="751"/>
      <c r="E1329" s="753"/>
      <c r="F1329" s="750"/>
      <c r="G1329" s="166">
        <v>2023</v>
      </c>
      <c r="H1329" s="426"/>
      <c r="I1329" s="426"/>
      <c r="J1329" s="435"/>
      <c r="K1329" s="425"/>
      <c r="L1329" s="425"/>
      <c r="M1329" s="425"/>
      <c r="N1329" s="425"/>
      <c r="O1329" s="425"/>
      <c r="P1329" s="425"/>
      <c r="Q1329" s="425"/>
      <c r="R1329" s="425"/>
      <c r="S1329" s="425"/>
      <c r="T1329" s="425"/>
      <c r="U1329" s="425"/>
      <c r="V1329" s="445"/>
      <c r="W1329" s="761"/>
      <c r="X1329" s="761"/>
      <c r="Y1329" s="801"/>
      <c r="Z1329" s="435"/>
      <c r="AA1329" s="435"/>
      <c r="AB1329" s="586"/>
    </row>
    <row r="1330" spans="1:28" ht="15.75" customHeight="1">
      <c r="A1330" s="759"/>
      <c r="B1330" s="751"/>
      <c r="C1330" s="752"/>
      <c r="D1330" s="751"/>
      <c r="E1330" s="753"/>
      <c r="F1330" s="750" t="s">
        <v>388</v>
      </c>
      <c r="G1330" s="166">
        <v>2015</v>
      </c>
      <c r="H1330" s="365"/>
      <c r="I1330" s="365"/>
      <c r="J1330" s="166"/>
      <c r="K1330" s="369"/>
      <c r="L1330" s="369"/>
      <c r="M1330" s="369"/>
      <c r="N1330" s="369"/>
      <c r="O1330" s="369"/>
      <c r="P1330" s="369"/>
      <c r="Q1330" s="369"/>
      <c r="R1330" s="369"/>
      <c r="S1330" s="369"/>
      <c r="T1330" s="369"/>
      <c r="U1330" s="369"/>
      <c r="V1330" s="431"/>
      <c r="W1330" s="761"/>
      <c r="X1330" s="761"/>
      <c r="Y1330" s="801"/>
      <c r="Z1330" s="166"/>
      <c r="AA1330" s="166"/>
      <c r="AB1330" s="584"/>
    </row>
    <row r="1331" spans="1:28" ht="15.75" customHeight="1">
      <c r="A1331" s="759"/>
      <c r="B1331" s="751"/>
      <c r="C1331" s="752"/>
      <c r="D1331" s="751"/>
      <c r="E1331" s="753"/>
      <c r="F1331" s="750"/>
      <c r="G1331" s="166">
        <v>2016</v>
      </c>
      <c r="H1331" s="365"/>
      <c r="I1331" s="365"/>
      <c r="J1331" s="166"/>
      <c r="K1331" s="369"/>
      <c r="L1331" s="369"/>
      <c r="M1331" s="369"/>
      <c r="N1331" s="369"/>
      <c r="O1331" s="369"/>
      <c r="P1331" s="369"/>
      <c r="Q1331" s="369"/>
      <c r="R1331" s="369"/>
      <c r="S1331" s="369"/>
      <c r="T1331" s="369"/>
      <c r="U1331" s="369"/>
      <c r="V1331" s="431"/>
      <c r="W1331" s="761"/>
      <c r="X1331" s="761"/>
      <c r="Y1331" s="801"/>
      <c r="Z1331" s="166"/>
      <c r="AA1331" s="166"/>
      <c r="AB1331" s="584"/>
    </row>
    <row r="1332" spans="1:28" ht="15.75" customHeight="1">
      <c r="A1332" s="759"/>
      <c r="B1332" s="751"/>
      <c r="C1332" s="752"/>
      <c r="D1332" s="751"/>
      <c r="E1332" s="753"/>
      <c r="F1332" s="750"/>
      <c r="G1332" s="166">
        <v>2023</v>
      </c>
      <c r="H1332" s="365"/>
      <c r="I1332" s="365"/>
      <c r="J1332" s="166"/>
      <c r="K1332" s="369"/>
      <c r="L1332" s="369"/>
      <c r="M1332" s="369"/>
      <c r="N1332" s="369"/>
      <c r="O1332" s="369"/>
      <c r="P1332" s="369"/>
      <c r="Q1332" s="369"/>
      <c r="R1332" s="369"/>
      <c r="S1332" s="369"/>
      <c r="T1332" s="369"/>
      <c r="U1332" s="369"/>
      <c r="V1332" s="431"/>
      <c r="W1332" s="761"/>
      <c r="X1332" s="761"/>
      <c r="Y1332" s="801"/>
      <c r="Z1332" s="166"/>
      <c r="AA1332" s="166"/>
      <c r="AB1332" s="584"/>
    </row>
    <row r="1333" spans="1:28" ht="12" customHeight="1">
      <c r="A1333" s="759"/>
      <c r="B1333" s="764" t="s">
        <v>140</v>
      </c>
      <c r="C1333" s="764"/>
      <c r="D1333" s="764"/>
      <c r="E1333" s="764"/>
      <c r="F1333" s="764"/>
      <c r="G1333" s="764"/>
      <c r="H1333" s="764"/>
      <c r="I1333" s="764"/>
      <c r="J1333" s="764"/>
      <c r="K1333" s="764"/>
      <c r="L1333" s="764"/>
      <c r="M1333" s="764"/>
      <c r="N1333" s="764"/>
      <c r="O1333" s="764"/>
      <c r="P1333" s="764"/>
      <c r="Q1333" s="764"/>
      <c r="R1333" s="764"/>
      <c r="S1333" s="764"/>
      <c r="T1333" s="764"/>
      <c r="U1333" s="764"/>
      <c r="V1333" s="764"/>
      <c r="W1333" s="764"/>
      <c r="X1333" s="764"/>
      <c r="Y1333" s="764"/>
      <c r="Z1333" s="764"/>
      <c r="AA1333" s="764"/>
      <c r="AB1333" s="764"/>
    </row>
    <row r="1334" spans="1:28" ht="12" customHeight="1">
      <c r="A1334" s="759"/>
      <c r="B1334" s="765"/>
      <c r="C1334" s="765"/>
      <c r="D1334" s="765"/>
      <c r="E1334" s="765"/>
      <c r="F1334" s="765"/>
      <c r="G1334" s="765"/>
      <c r="H1334" s="765"/>
      <c r="I1334" s="765"/>
      <c r="J1334" s="765"/>
      <c r="K1334" s="765"/>
      <c r="L1334" s="765"/>
      <c r="M1334" s="765"/>
      <c r="N1334" s="765"/>
      <c r="O1334" s="765"/>
      <c r="P1334" s="765"/>
      <c r="Q1334" s="765"/>
      <c r="R1334" s="765"/>
      <c r="S1334" s="765"/>
      <c r="T1334" s="765"/>
      <c r="U1334" s="765"/>
      <c r="V1334" s="765"/>
      <c r="W1334" s="765"/>
      <c r="X1334" s="765"/>
      <c r="Y1334" s="765"/>
      <c r="Z1334" s="765"/>
      <c r="AA1334" s="765"/>
      <c r="AB1334" s="765"/>
    </row>
    <row r="1335" spans="1:28" ht="28.5" customHeight="1">
      <c r="A1335" s="758" t="s">
        <v>627</v>
      </c>
      <c r="B1335" s="758"/>
      <c r="C1335" s="758"/>
      <c r="D1335" s="758"/>
      <c r="E1335" s="758"/>
      <c r="F1335" s="758"/>
      <c r="G1335" s="758"/>
      <c r="H1335" s="758"/>
      <c r="I1335" s="758"/>
      <c r="J1335" s="758"/>
      <c r="K1335" s="758"/>
      <c r="L1335" s="758"/>
      <c r="M1335" s="758"/>
      <c r="N1335" s="758"/>
      <c r="O1335" s="758"/>
      <c r="P1335" s="758"/>
      <c r="Q1335" s="758"/>
      <c r="R1335" s="758"/>
      <c r="S1335" s="758"/>
      <c r="T1335" s="758"/>
      <c r="U1335" s="758"/>
      <c r="V1335" s="758"/>
      <c r="W1335" s="758"/>
      <c r="X1335" s="758"/>
      <c r="Y1335" s="758"/>
      <c r="Z1335" s="758"/>
      <c r="AA1335" s="758"/>
      <c r="AB1335" s="758"/>
    </row>
    <row r="1336" spans="1:28" ht="15.75" customHeight="1">
      <c r="A1336" s="759" t="s">
        <v>691</v>
      </c>
      <c r="B1336" s="751">
        <v>1</v>
      </c>
      <c r="C1336" s="752" t="s">
        <v>426</v>
      </c>
      <c r="D1336" s="751" t="s">
        <v>390</v>
      </c>
      <c r="E1336" s="753" t="s">
        <v>385</v>
      </c>
      <c r="F1336" s="750" t="s">
        <v>389</v>
      </c>
      <c r="G1336" s="166">
        <v>2015</v>
      </c>
      <c r="H1336" s="425"/>
      <c r="I1336" s="425"/>
      <c r="J1336" s="425"/>
      <c r="K1336" s="425"/>
      <c r="L1336" s="425"/>
      <c r="M1336" s="425"/>
      <c r="N1336" s="425"/>
      <c r="O1336" s="425"/>
      <c r="P1336" s="443"/>
      <c r="Q1336" s="425"/>
      <c r="R1336" s="425"/>
      <c r="S1336" s="425"/>
      <c r="T1336" s="425"/>
      <c r="U1336" s="425"/>
      <c r="V1336" s="445"/>
      <c r="W1336" s="748" t="s">
        <v>384</v>
      </c>
      <c r="X1336" s="748" t="s">
        <v>384</v>
      </c>
      <c r="Y1336" s="763">
        <v>6980</v>
      </c>
      <c r="Z1336" s="435"/>
      <c r="AA1336" s="435"/>
      <c r="AB1336" s="586"/>
    </row>
    <row r="1337" spans="1:28" ht="15.75" customHeight="1">
      <c r="A1337" s="759"/>
      <c r="B1337" s="751"/>
      <c r="C1337" s="752"/>
      <c r="D1337" s="751"/>
      <c r="E1337" s="753"/>
      <c r="F1337" s="750"/>
      <c r="G1337" s="166">
        <v>2016</v>
      </c>
      <c r="H1337" s="426"/>
      <c r="I1337" s="426"/>
      <c r="J1337" s="425"/>
      <c r="K1337" s="425"/>
      <c r="L1337" s="425"/>
      <c r="M1337" s="425"/>
      <c r="N1337" s="425"/>
      <c r="O1337" s="425"/>
      <c r="P1337" s="425"/>
      <c r="Q1337" s="425"/>
      <c r="R1337" s="425"/>
      <c r="S1337" s="425"/>
      <c r="T1337" s="425"/>
      <c r="U1337" s="425"/>
      <c r="V1337" s="445"/>
      <c r="W1337" s="748"/>
      <c r="X1337" s="748"/>
      <c r="Y1337" s="763"/>
      <c r="Z1337" s="435"/>
      <c r="AA1337" s="435"/>
      <c r="AB1337" s="586"/>
    </row>
    <row r="1338" spans="1:28" ht="15.75" customHeight="1">
      <c r="A1338" s="759"/>
      <c r="B1338" s="751"/>
      <c r="C1338" s="752"/>
      <c r="D1338" s="751"/>
      <c r="E1338" s="753"/>
      <c r="F1338" s="750"/>
      <c r="G1338" s="432">
        <v>2023</v>
      </c>
      <c r="H1338" s="426"/>
      <c r="I1338" s="426"/>
      <c r="J1338" s="435"/>
      <c r="K1338" s="425"/>
      <c r="L1338" s="425"/>
      <c r="M1338" s="425"/>
      <c r="N1338" s="425"/>
      <c r="O1338" s="425"/>
      <c r="P1338" s="425"/>
      <c r="Q1338" s="425"/>
      <c r="R1338" s="425"/>
      <c r="S1338" s="425"/>
      <c r="T1338" s="425"/>
      <c r="U1338" s="425"/>
      <c r="V1338" s="445"/>
      <c r="W1338" s="748"/>
      <c r="X1338" s="748"/>
      <c r="Y1338" s="763"/>
      <c r="Z1338" s="435"/>
      <c r="AA1338" s="435"/>
      <c r="AB1338" s="586"/>
    </row>
    <row r="1339" spans="1:28" ht="15.75" customHeight="1">
      <c r="A1339" s="759"/>
      <c r="B1339" s="751"/>
      <c r="C1339" s="752"/>
      <c r="D1339" s="751"/>
      <c r="E1339" s="753"/>
      <c r="F1339" s="750" t="s">
        <v>388</v>
      </c>
      <c r="G1339" s="166">
        <v>2015</v>
      </c>
      <c r="H1339" s="365"/>
      <c r="I1339" s="365"/>
      <c r="J1339" s="166"/>
      <c r="K1339" s="369"/>
      <c r="L1339" s="369"/>
      <c r="M1339" s="369"/>
      <c r="N1339" s="369"/>
      <c r="O1339" s="369"/>
      <c r="P1339" s="369"/>
      <c r="Q1339" s="369"/>
      <c r="R1339" s="369"/>
      <c r="S1339" s="369"/>
      <c r="T1339" s="369"/>
      <c r="U1339" s="369"/>
      <c r="V1339" s="431"/>
      <c r="W1339" s="748"/>
      <c r="X1339" s="748"/>
      <c r="Y1339" s="763"/>
      <c r="Z1339" s="166"/>
      <c r="AA1339" s="166"/>
      <c r="AB1339" s="584"/>
    </row>
    <row r="1340" spans="1:28" ht="15.75" customHeight="1">
      <c r="A1340" s="759"/>
      <c r="B1340" s="751"/>
      <c r="C1340" s="752"/>
      <c r="D1340" s="751"/>
      <c r="E1340" s="753"/>
      <c r="F1340" s="750"/>
      <c r="G1340" s="166">
        <v>2016</v>
      </c>
      <c r="H1340" s="365"/>
      <c r="I1340" s="365"/>
      <c r="J1340" s="166"/>
      <c r="K1340" s="369"/>
      <c r="L1340" s="369"/>
      <c r="M1340" s="369"/>
      <c r="N1340" s="369"/>
      <c r="O1340" s="369"/>
      <c r="P1340" s="369"/>
      <c r="Q1340" s="369"/>
      <c r="R1340" s="369"/>
      <c r="S1340" s="369"/>
      <c r="T1340" s="369"/>
      <c r="U1340" s="369"/>
      <c r="V1340" s="431"/>
      <c r="W1340" s="748"/>
      <c r="X1340" s="748"/>
      <c r="Y1340" s="763"/>
      <c r="Z1340" s="166"/>
      <c r="AA1340" s="166"/>
      <c r="AB1340" s="584"/>
    </row>
    <row r="1341" spans="1:28" ht="15.75" customHeight="1">
      <c r="A1341" s="759"/>
      <c r="B1341" s="751"/>
      <c r="C1341" s="752"/>
      <c r="D1341" s="751"/>
      <c r="E1341" s="753"/>
      <c r="F1341" s="750"/>
      <c r="G1341" s="166">
        <v>2023</v>
      </c>
      <c r="H1341" s="365"/>
      <c r="I1341" s="365"/>
      <c r="J1341" s="166"/>
      <c r="K1341" s="369"/>
      <c r="L1341" s="369"/>
      <c r="M1341" s="369"/>
      <c r="N1341" s="369"/>
      <c r="O1341" s="369"/>
      <c r="P1341" s="369"/>
      <c r="Q1341" s="369"/>
      <c r="R1341" s="369"/>
      <c r="S1341" s="369"/>
      <c r="T1341" s="369"/>
      <c r="U1341" s="369"/>
      <c r="V1341" s="431"/>
      <c r="W1341" s="748"/>
      <c r="X1341" s="748"/>
      <c r="Y1341" s="763"/>
      <c r="Z1341" s="166"/>
      <c r="AA1341" s="166"/>
      <c r="AB1341" s="584"/>
    </row>
    <row r="1342" spans="1:28" ht="15.75" customHeight="1">
      <c r="A1342" s="759"/>
      <c r="B1342" s="751">
        <v>2</v>
      </c>
      <c r="C1342" s="752" t="s">
        <v>425</v>
      </c>
      <c r="D1342" s="751" t="s">
        <v>386</v>
      </c>
      <c r="E1342" s="753" t="s">
        <v>385</v>
      </c>
      <c r="F1342" s="750" t="s">
        <v>389</v>
      </c>
      <c r="G1342" s="166">
        <v>2015</v>
      </c>
      <c r="H1342" s="425"/>
      <c r="I1342" s="425"/>
      <c r="J1342" s="425"/>
      <c r="K1342" s="425"/>
      <c r="L1342" s="425"/>
      <c r="M1342" s="425"/>
      <c r="N1342" s="425"/>
      <c r="O1342" s="425"/>
      <c r="P1342" s="443"/>
      <c r="Q1342" s="425"/>
      <c r="R1342" s="425"/>
      <c r="S1342" s="425"/>
      <c r="T1342" s="425"/>
      <c r="U1342" s="425"/>
      <c r="V1342" s="445"/>
      <c r="W1342" s="761" t="s">
        <v>384</v>
      </c>
      <c r="X1342" s="761" t="s">
        <v>384</v>
      </c>
      <c r="Y1342" s="763">
        <v>27310</v>
      </c>
      <c r="Z1342" s="435"/>
      <c r="AA1342" s="435"/>
      <c r="AB1342" s="586"/>
    </row>
    <row r="1343" spans="1:28" ht="15.75" customHeight="1">
      <c r="A1343" s="759"/>
      <c r="B1343" s="751"/>
      <c r="C1343" s="752"/>
      <c r="D1343" s="751"/>
      <c r="E1343" s="753"/>
      <c r="F1343" s="750"/>
      <c r="G1343" s="166">
        <v>2016</v>
      </c>
      <c r="H1343" s="426"/>
      <c r="I1343" s="426"/>
      <c r="J1343" s="425"/>
      <c r="K1343" s="425"/>
      <c r="L1343" s="425"/>
      <c r="M1343" s="425"/>
      <c r="N1343" s="425"/>
      <c r="O1343" s="425"/>
      <c r="P1343" s="425"/>
      <c r="Q1343" s="425"/>
      <c r="R1343" s="425"/>
      <c r="S1343" s="425"/>
      <c r="T1343" s="425"/>
      <c r="U1343" s="425"/>
      <c r="V1343" s="445"/>
      <c r="W1343" s="761"/>
      <c r="X1343" s="761"/>
      <c r="Y1343" s="763"/>
      <c r="Z1343" s="435"/>
      <c r="AA1343" s="435"/>
      <c r="AB1343" s="586"/>
    </row>
    <row r="1344" spans="1:28" ht="15.75" customHeight="1">
      <c r="A1344" s="759"/>
      <c r="B1344" s="751"/>
      <c r="C1344" s="752"/>
      <c r="D1344" s="751"/>
      <c r="E1344" s="753"/>
      <c r="F1344" s="750"/>
      <c r="G1344" s="166">
        <v>2023</v>
      </c>
      <c r="H1344" s="426"/>
      <c r="I1344" s="426"/>
      <c r="J1344" s="435"/>
      <c r="K1344" s="425"/>
      <c r="L1344" s="425"/>
      <c r="M1344" s="425"/>
      <c r="N1344" s="425"/>
      <c r="O1344" s="425"/>
      <c r="P1344" s="425"/>
      <c r="Q1344" s="425"/>
      <c r="R1344" s="425"/>
      <c r="S1344" s="425"/>
      <c r="T1344" s="425"/>
      <c r="U1344" s="425"/>
      <c r="V1344" s="445"/>
      <c r="W1344" s="761"/>
      <c r="X1344" s="761"/>
      <c r="Y1344" s="763"/>
      <c r="Z1344" s="435"/>
      <c r="AA1344" s="435"/>
      <c r="AB1344" s="586"/>
    </row>
    <row r="1345" spans="1:28" ht="15.75" customHeight="1">
      <c r="A1345" s="759"/>
      <c r="B1345" s="751"/>
      <c r="C1345" s="752"/>
      <c r="D1345" s="751"/>
      <c r="E1345" s="753"/>
      <c r="F1345" s="750" t="s">
        <v>388</v>
      </c>
      <c r="G1345" s="166">
        <v>2015</v>
      </c>
      <c r="H1345" s="365"/>
      <c r="I1345" s="365"/>
      <c r="J1345" s="166"/>
      <c r="K1345" s="369"/>
      <c r="L1345" s="369"/>
      <c r="M1345" s="369"/>
      <c r="N1345" s="369"/>
      <c r="O1345" s="369"/>
      <c r="P1345" s="369"/>
      <c r="Q1345" s="369"/>
      <c r="R1345" s="369"/>
      <c r="S1345" s="369"/>
      <c r="T1345" s="369"/>
      <c r="U1345" s="369"/>
      <c r="V1345" s="431"/>
      <c r="W1345" s="761"/>
      <c r="X1345" s="761"/>
      <c r="Y1345" s="763"/>
      <c r="Z1345" s="166"/>
      <c r="AA1345" s="166"/>
      <c r="AB1345" s="584"/>
    </row>
    <row r="1346" spans="1:28" ht="15.75" customHeight="1">
      <c r="A1346" s="759"/>
      <c r="B1346" s="751"/>
      <c r="C1346" s="752"/>
      <c r="D1346" s="751"/>
      <c r="E1346" s="753"/>
      <c r="F1346" s="750"/>
      <c r="G1346" s="166">
        <v>2016</v>
      </c>
      <c r="H1346" s="365"/>
      <c r="I1346" s="365"/>
      <c r="J1346" s="166"/>
      <c r="K1346" s="369"/>
      <c r="L1346" s="369"/>
      <c r="M1346" s="369"/>
      <c r="N1346" s="369"/>
      <c r="O1346" s="369"/>
      <c r="P1346" s="369"/>
      <c r="Q1346" s="369"/>
      <c r="R1346" s="369"/>
      <c r="S1346" s="369"/>
      <c r="T1346" s="369"/>
      <c r="U1346" s="369"/>
      <c r="V1346" s="431"/>
      <c r="W1346" s="761"/>
      <c r="X1346" s="761"/>
      <c r="Y1346" s="763"/>
      <c r="Z1346" s="166"/>
      <c r="AA1346" s="166"/>
      <c r="AB1346" s="584"/>
    </row>
    <row r="1347" spans="1:28" ht="15.75" customHeight="1">
      <c r="A1347" s="759"/>
      <c r="B1347" s="751"/>
      <c r="C1347" s="752"/>
      <c r="D1347" s="751"/>
      <c r="E1347" s="753"/>
      <c r="F1347" s="750"/>
      <c r="G1347" s="166">
        <v>2023</v>
      </c>
      <c r="H1347" s="365"/>
      <c r="I1347" s="365"/>
      <c r="J1347" s="166"/>
      <c r="K1347" s="369"/>
      <c r="L1347" s="369"/>
      <c r="M1347" s="369"/>
      <c r="N1347" s="369"/>
      <c r="O1347" s="369"/>
      <c r="P1347" s="369"/>
      <c r="Q1347" s="369"/>
      <c r="R1347" s="369"/>
      <c r="S1347" s="369"/>
      <c r="T1347" s="369"/>
      <c r="U1347" s="369"/>
      <c r="V1347" s="431"/>
      <c r="W1347" s="761"/>
      <c r="X1347" s="761"/>
      <c r="Y1347" s="763"/>
      <c r="Z1347" s="166"/>
      <c r="AA1347" s="166"/>
      <c r="AB1347" s="584"/>
    </row>
    <row r="1348" spans="1:28" ht="15.75" customHeight="1">
      <c r="A1348" s="759"/>
      <c r="B1348" s="751">
        <v>3</v>
      </c>
      <c r="C1348" s="752" t="s">
        <v>424</v>
      </c>
      <c r="D1348" s="751" t="s">
        <v>386</v>
      </c>
      <c r="E1348" s="753" t="s">
        <v>385</v>
      </c>
      <c r="F1348" s="750" t="s">
        <v>389</v>
      </c>
      <c r="G1348" s="166">
        <v>2015</v>
      </c>
      <c r="H1348" s="425"/>
      <c r="I1348" s="425"/>
      <c r="J1348" s="425"/>
      <c r="K1348" s="425"/>
      <c r="L1348" s="425"/>
      <c r="M1348" s="425"/>
      <c r="N1348" s="425"/>
      <c r="O1348" s="425"/>
      <c r="P1348" s="443"/>
      <c r="Q1348" s="425"/>
      <c r="R1348" s="425"/>
      <c r="S1348" s="425"/>
      <c r="T1348" s="425"/>
      <c r="U1348" s="425"/>
      <c r="V1348" s="445"/>
      <c r="W1348" s="748" t="s">
        <v>384</v>
      </c>
      <c r="X1348" s="748" t="s">
        <v>384</v>
      </c>
      <c r="Y1348" s="763">
        <v>1940</v>
      </c>
      <c r="Z1348" s="435"/>
      <c r="AA1348" s="435"/>
      <c r="AB1348" s="586"/>
    </row>
    <row r="1349" spans="1:28" ht="15.75" customHeight="1">
      <c r="A1349" s="759"/>
      <c r="B1349" s="751"/>
      <c r="C1349" s="752"/>
      <c r="D1349" s="751"/>
      <c r="E1349" s="753"/>
      <c r="F1349" s="750"/>
      <c r="G1349" s="166">
        <v>2016</v>
      </c>
      <c r="H1349" s="426"/>
      <c r="I1349" s="426"/>
      <c r="J1349" s="425"/>
      <c r="K1349" s="425"/>
      <c r="L1349" s="425"/>
      <c r="M1349" s="425"/>
      <c r="N1349" s="425"/>
      <c r="O1349" s="425"/>
      <c r="P1349" s="425"/>
      <c r="Q1349" s="425"/>
      <c r="R1349" s="425"/>
      <c r="S1349" s="425"/>
      <c r="T1349" s="425"/>
      <c r="U1349" s="425"/>
      <c r="V1349" s="445"/>
      <c r="W1349" s="748"/>
      <c r="X1349" s="748"/>
      <c r="Y1349" s="763"/>
      <c r="Z1349" s="435"/>
      <c r="AA1349" s="435"/>
      <c r="AB1349" s="586"/>
    </row>
    <row r="1350" spans="1:28" ht="15.75" customHeight="1">
      <c r="A1350" s="759"/>
      <c r="B1350" s="751"/>
      <c r="C1350" s="752"/>
      <c r="D1350" s="751"/>
      <c r="E1350" s="753"/>
      <c r="F1350" s="750"/>
      <c r="G1350" s="432">
        <v>2023</v>
      </c>
      <c r="H1350" s="426"/>
      <c r="I1350" s="426"/>
      <c r="J1350" s="435"/>
      <c r="K1350" s="425"/>
      <c r="L1350" s="425"/>
      <c r="M1350" s="425"/>
      <c r="N1350" s="425"/>
      <c r="O1350" s="425"/>
      <c r="P1350" s="425"/>
      <c r="Q1350" s="425"/>
      <c r="R1350" s="425"/>
      <c r="S1350" s="425"/>
      <c r="T1350" s="425"/>
      <c r="U1350" s="425"/>
      <c r="V1350" s="445"/>
      <c r="W1350" s="748"/>
      <c r="X1350" s="748"/>
      <c r="Y1350" s="763"/>
      <c r="Z1350" s="435"/>
      <c r="AA1350" s="435"/>
      <c r="AB1350" s="586"/>
    </row>
    <row r="1351" spans="1:28" ht="15.75" customHeight="1">
      <c r="A1351" s="759"/>
      <c r="B1351" s="751"/>
      <c r="C1351" s="752"/>
      <c r="D1351" s="751"/>
      <c r="E1351" s="753"/>
      <c r="F1351" s="750" t="s">
        <v>388</v>
      </c>
      <c r="G1351" s="166">
        <v>2015</v>
      </c>
      <c r="H1351" s="365"/>
      <c r="I1351" s="365"/>
      <c r="J1351" s="166"/>
      <c r="K1351" s="369"/>
      <c r="L1351" s="369"/>
      <c r="M1351" s="369"/>
      <c r="N1351" s="369"/>
      <c r="O1351" s="369"/>
      <c r="P1351" s="369"/>
      <c r="Q1351" s="369"/>
      <c r="R1351" s="369"/>
      <c r="S1351" s="369"/>
      <c r="T1351" s="369"/>
      <c r="U1351" s="369"/>
      <c r="V1351" s="431"/>
      <c r="W1351" s="748"/>
      <c r="X1351" s="748"/>
      <c r="Y1351" s="763"/>
      <c r="Z1351" s="166"/>
      <c r="AA1351" s="166"/>
      <c r="AB1351" s="584"/>
    </row>
    <row r="1352" spans="1:28" ht="15.75" customHeight="1">
      <c r="A1352" s="759"/>
      <c r="B1352" s="751"/>
      <c r="C1352" s="752"/>
      <c r="D1352" s="751"/>
      <c r="E1352" s="753"/>
      <c r="F1352" s="750"/>
      <c r="G1352" s="166">
        <v>2016</v>
      </c>
      <c r="H1352" s="365"/>
      <c r="I1352" s="365"/>
      <c r="J1352" s="166"/>
      <c r="K1352" s="369"/>
      <c r="L1352" s="369"/>
      <c r="M1352" s="369">
        <v>0</v>
      </c>
      <c r="N1352" s="369"/>
      <c r="O1352" s="369"/>
      <c r="P1352" s="369">
        <v>0</v>
      </c>
      <c r="Q1352" s="369"/>
      <c r="R1352" s="369"/>
      <c r="S1352" s="369"/>
      <c r="T1352" s="369"/>
      <c r="U1352" s="369"/>
      <c r="V1352" s="646">
        <v>0</v>
      </c>
      <c r="W1352" s="748"/>
      <c r="X1352" s="748"/>
      <c r="Y1352" s="763"/>
      <c r="Z1352" s="166"/>
      <c r="AA1352" s="166"/>
      <c r="AB1352" s="588">
        <v>0</v>
      </c>
    </row>
    <row r="1353" spans="1:28" ht="15.75" customHeight="1">
      <c r="A1353" s="759"/>
      <c r="B1353" s="751"/>
      <c r="C1353" s="752"/>
      <c r="D1353" s="751"/>
      <c r="E1353" s="753"/>
      <c r="F1353" s="750"/>
      <c r="G1353" s="166">
        <v>2023</v>
      </c>
      <c r="H1353" s="365"/>
      <c r="I1353" s="365"/>
      <c r="J1353" s="166"/>
      <c r="K1353" s="369"/>
      <c r="L1353" s="369"/>
      <c r="M1353" s="369"/>
      <c r="N1353" s="369"/>
      <c r="O1353" s="369"/>
      <c r="P1353" s="369"/>
      <c r="Q1353" s="369"/>
      <c r="R1353" s="369"/>
      <c r="S1353" s="369"/>
      <c r="T1353" s="369"/>
      <c r="U1353" s="369"/>
      <c r="V1353" s="431"/>
      <c r="W1353" s="748"/>
      <c r="X1353" s="748"/>
      <c r="Y1353" s="763"/>
      <c r="Z1353" s="166"/>
      <c r="AA1353" s="166"/>
      <c r="AB1353" s="584"/>
    </row>
    <row r="1354" spans="1:28" ht="15.75" customHeight="1">
      <c r="A1354" s="759"/>
      <c r="B1354" s="751">
        <v>4</v>
      </c>
      <c r="C1354" s="752" t="s">
        <v>628</v>
      </c>
      <c r="D1354" s="751" t="s">
        <v>386</v>
      </c>
      <c r="E1354" s="753" t="s">
        <v>385</v>
      </c>
      <c r="F1354" s="750" t="s">
        <v>389</v>
      </c>
      <c r="G1354" s="166">
        <v>2015</v>
      </c>
      <c r="H1354" s="425"/>
      <c r="I1354" s="425"/>
      <c r="J1354" s="425"/>
      <c r="K1354" s="425"/>
      <c r="L1354" s="425"/>
      <c r="M1354" s="425"/>
      <c r="N1354" s="425"/>
      <c r="O1354" s="425"/>
      <c r="P1354" s="443"/>
      <c r="Q1354" s="425"/>
      <c r="R1354" s="425"/>
      <c r="S1354" s="425"/>
      <c r="T1354" s="425"/>
      <c r="U1354" s="425"/>
      <c r="V1354" s="445"/>
      <c r="W1354" s="748" t="s">
        <v>384</v>
      </c>
      <c r="X1354" s="748" t="s">
        <v>384</v>
      </c>
      <c r="Y1354" s="763" t="s">
        <v>629</v>
      </c>
      <c r="Z1354" s="435"/>
      <c r="AA1354" s="435"/>
      <c r="AB1354" s="586"/>
    </row>
    <row r="1355" spans="1:28" ht="15.75" customHeight="1">
      <c r="A1355" s="759"/>
      <c r="B1355" s="751"/>
      <c r="C1355" s="752"/>
      <c r="D1355" s="751"/>
      <c r="E1355" s="753"/>
      <c r="F1355" s="750"/>
      <c r="G1355" s="166">
        <v>2016</v>
      </c>
      <c r="H1355" s="426"/>
      <c r="I1355" s="426"/>
      <c r="J1355" s="425"/>
      <c r="K1355" s="425"/>
      <c r="L1355" s="425"/>
      <c r="M1355" s="425"/>
      <c r="N1355" s="425"/>
      <c r="O1355" s="425"/>
      <c r="P1355" s="425"/>
      <c r="Q1355" s="425"/>
      <c r="R1355" s="425"/>
      <c r="S1355" s="425"/>
      <c r="T1355" s="425"/>
      <c r="U1355" s="425"/>
      <c r="V1355" s="445"/>
      <c r="W1355" s="748"/>
      <c r="X1355" s="748"/>
      <c r="Y1355" s="763"/>
      <c r="Z1355" s="435"/>
      <c r="AA1355" s="435"/>
      <c r="AB1355" s="586"/>
    </row>
    <row r="1356" spans="1:28" ht="15.75" customHeight="1">
      <c r="A1356" s="759"/>
      <c r="B1356" s="751"/>
      <c r="C1356" s="752"/>
      <c r="D1356" s="751"/>
      <c r="E1356" s="753"/>
      <c r="F1356" s="750"/>
      <c r="G1356" s="432">
        <v>2023</v>
      </c>
      <c r="H1356" s="426"/>
      <c r="I1356" s="426"/>
      <c r="J1356" s="435"/>
      <c r="K1356" s="425"/>
      <c r="L1356" s="425"/>
      <c r="M1356" s="425"/>
      <c r="N1356" s="425"/>
      <c r="O1356" s="425"/>
      <c r="P1356" s="425"/>
      <c r="Q1356" s="425"/>
      <c r="R1356" s="425"/>
      <c r="S1356" s="425"/>
      <c r="T1356" s="425"/>
      <c r="U1356" s="425"/>
      <c r="V1356" s="445"/>
      <c r="W1356" s="748"/>
      <c r="X1356" s="748"/>
      <c r="Y1356" s="763"/>
      <c r="Z1356" s="435"/>
      <c r="AA1356" s="435"/>
      <c r="AB1356" s="586"/>
    </row>
    <row r="1357" spans="1:28" ht="15.75" customHeight="1">
      <c r="A1357" s="759"/>
      <c r="B1357" s="751"/>
      <c r="C1357" s="752"/>
      <c r="D1357" s="751"/>
      <c r="E1357" s="753"/>
      <c r="F1357" s="750" t="s">
        <v>388</v>
      </c>
      <c r="G1357" s="166">
        <v>2015</v>
      </c>
      <c r="H1357" s="365"/>
      <c r="I1357" s="365"/>
      <c r="J1357" s="166"/>
      <c r="K1357" s="369"/>
      <c r="L1357" s="369"/>
      <c r="M1357" s="369"/>
      <c r="N1357" s="369"/>
      <c r="O1357" s="369"/>
      <c r="P1357" s="369"/>
      <c r="Q1357" s="369"/>
      <c r="R1357" s="369"/>
      <c r="S1357" s="369"/>
      <c r="T1357" s="369"/>
      <c r="U1357" s="369"/>
      <c r="V1357" s="431"/>
      <c r="W1357" s="748"/>
      <c r="X1357" s="748"/>
      <c r="Y1357" s="763"/>
      <c r="Z1357" s="166"/>
      <c r="AA1357" s="166"/>
      <c r="AB1357" s="584"/>
    </row>
    <row r="1358" spans="1:28" ht="15.75" customHeight="1">
      <c r="A1358" s="759"/>
      <c r="B1358" s="751"/>
      <c r="C1358" s="752"/>
      <c r="D1358" s="751"/>
      <c r="E1358" s="753"/>
      <c r="F1358" s="750"/>
      <c r="G1358" s="166">
        <v>2016</v>
      </c>
      <c r="H1358" s="365"/>
      <c r="I1358" s="365"/>
      <c r="J1358" s="166"/>
      <c r="K1358" s="369"/>
      <c r="L1358" s="369"/>
      <c r="M1358" s="369"/>
      <c r="N1358" s="369"/>
      <c r="O1358" s="369"/>
      <c r="P1358" s="369"/>
      <c r="Q1358" s="369"/>
      <c r="R1358" s="369"/>
      <c r="S1358" s="369"/>
      <c r="T1358" s="369"/>
      <c r="U1358" s="369"/>
      <c r="V1358" s="431"/>
      <c r="W1358" s="748"/>
      <c r="X1358" s="748"/>
      <c r="Y1358" s="763"/>
      <c r="Z1358" s="166"/>
      <c r="AA1358" s="166"/>
      <c r="AB1358" s="584"/>
    </row>
    <row r="1359" spans="1:28" ht="15.75" customHeight="1">
      <c r="A1359" s="759"/>
      <c r="B1359" s="751"/>
      <c r="C1359" s="752"/>
      <c r="D1359" s="751"/>
      <c r="E1359" s="753"/>
      <c r="F1359" s="750"/>
      <c r="G1359" s="166">
        <v>2023</v>
      </c>
      <c r="H1359" s="365"/>
      <c r="I1359" s="365"/>
      <c r="J1359" s="166"/>
      <c r="K1359" s="369"/>
      <c r="L1359" s="369"/>
      <c r="M1359" s="369"/>
      <c r="N1359" s="369"/>
      <c r="O1359" s="369"/>
      <c r="P1359" s="369"/>
      <c r="Q1359" s="369"/>
      <c r="R1359" s="369"/>
      <c r="S1359" s="369"/>
      <c r="T1359" s="369"/>
      <c r="U1359" s="369"/>
      <c r="V1359" s="431"/>
      <c r="W1359" s="748"/>
      <c r="X1359" s="748"/>
      <c r="Y1359" s="763"/>
      <c r="Z1359" s="166"/>
      <c r="AA1359" s="166"/>
      <c r="AB1359" s="584"/>
    </row>
    <row r="1360" spans="1:28" ht="15.75" customHeight="1">
      <c r="A1360" s="759"/>
      <c r="B1360" s="751">
        <v>5</v>
      </c>
      <c r="C1360" s="752" t="s">
        <v>630</v>
      </c>
      <c r="D1360" s="751" t="s">
        <v>386</v>
      </c>
      <c r="E1360" s="753" t="s">
        <v>385</v>
      </c>
      <c r="F1360" s="750" t="s">
        <v>389</v>
      </c>
      <c r="G1360" s="166">
        <v>2015</v>
      </c>
      <c r="H1360" s="425"/>
      <c r="I1360" s="425"/>
      <c r="J1360" s="425"/>
      <c r="K1360" s="425"/>
      <c r="L1360" s="425"/>
      <c r="M1360" s="425"/>
      <c r="N1360" s="425"/>
      <c r="O1360" s="425"/>
      <c r="P1360" s="443"/>
      <c r="Q1360" s="425"/>
      <c r="R1360" s="425"/>
      <c r="S1360" s="425"/>
      <c r="T1360" s="425"/>
      <c r="U1360" s="425"/>
      <c r="V1360" s="445"/>
      <c r="W1360" s="761" t="s">
        <v>384</v>
      </c>
      <c r="X1360" s="761" t="s">
        <v>384</v>
      </c>
      <c r="Y1360" s="763" t="s">
        <v>629</v>
      </c>
      <c r="Z1360" s="435"/>
      <c r="AA1360" s="435"/>
      <c r="AB1360" s="586"/>
    </row>
    <row r="1361" spans="1:28" ht="15.75" customHeight="1">
      <c r="A1361" s="759"/>
      <c r="B1361" s="751"/>
      <c r="C1361" s="752"/>
      <c r="D1361" s="751"/>
      <c r="E1361" s="753"/>
      <c r="F1361" s="750"/>
      <c r="G1361" s="166">
        <v>2016</v>
      </c>
      <c r="H1361" s="426"/>
      <c r="I1361" s="426"/>
      <c r="J1361" s="425"/>
      <c r="K1361" s="425"/>
      <c r="L1361" s="425"/>
      <c r="M1361" s="425"/>
      <c r="N1361" s="425"/>
      <c r="O1361" s="425"/>
      <c r="P1361" s="425"/>
      <c r="Q1361" s="425"/>
      <c r="R1361" s="425"/>
      <c r="S1361" s="425"/>
      <c r="T1361" s="425"/>
      <c r="U1361" s="425"/>
      <c r="V1361" s="445"/>
      <c r="W1361" s="761"/>
      <c r="X1361" s="761"/>
      <c r="Y1361" s="763"/>
      <c r="Z1361" s="435"/>
      <c r="AA1361" s="435"/>
      <c r="AB1361" s="586"/>
    </row>
    <row r="1362" spans="1:28" ht="15.75" customHeight="1">
      <c r="A1362" s="759"/>
      <c r="B1362" s="751"/>
      <c r="C1362" s="752"/>
      <c r="D1362" s="751"/>
      <c r="E1362" s="753"/>
      <c r="F1362" s="750"/>
      <c r="G1362" s="166">
        <v>2023</v>
      </c>
      <c r="H1362" s="426"/>
      <c r="I1362" s="426"/>
      <c r="J1362" s="435"/>
      <c r="K1362" s="425"/>
      <c r="L1362" s="425"/>
      <c r="M1362" s="425"/>
      <c r="N1362" s="425"/>
      <c r="O1362" s="425"/>
      <c r="P1362" s="425"/>
      <c r="Q1362" s="425"/>
      <c r="R1362" s="425"/>
      <c r="S1362" s="425"/>
      <c r="T1362" s="425"/>
      <c r="U1362" s="425"/>
      <c r="V1362" s="445"/>
      <c r="W1362" s="761"/>
      <c r="X1362" s="761"/>
      <c r="Y1362" s="763"/>
      <c r="Z1362" s="435"/>
      <c r="AA1362" s="435"/>
      <c r="AB1362" s="586"/>
    </row>
    <row r="1363" spans="1:28" ht="15.75" customHeight="1">
      <c r="A1363" s="759"/>
      <c r="B1363" s="751"/>
      <c r="C1363" s="752"/>
      <c r="D1363" s="751"/>
      <c r="E1363" s="753"/>
      <c r="F1363" s="750" t="s">
        <v>388</v>
      </c>
      <c r="G1363" s="166">
        <v>2015</v>
      </c>
      <c r="H1363" s="365"/>
      <c r="I1363" s="365"/>
      <c r="J1363" s="166"/>
      <c r="K1363" s="369"/>
      <c r="L1363" s="369"/>
      <c r="M1363" s="369"/>
      <c r="N1363" s="369"/>
      <c r="O1363" s="369"/>
      <c r="P1363" s="369"/>
      <c r="Q1363" s="369"/>
      <c r="R1363" s="369"/>
      <c r="S1363" s="369"/>
      <c r="T1363" s="369"/>
      <c r="U1363" s="369"/>
      <c r="V1363" s="431"/>
      <c r="W1363" s="761"/>
      <c r="X1363" s="761"/>
      <c r="Y1363" s="763"/>
      <c r="Z1363" s="166"/>
      <c r="AA1363" s="166"/>
      <c r="AB1363" s="584"/>
    </row>
    <row r="1364" spans="1:28" ht="15.75" customHeight="1">
      <c r="A1364" s="759"/>
      <c r="B1364" s="751"/>
      <c r="C1364" s="752"/>
      <c r="D1364" s="751"/>
      <c r="E1364" s="753"/>
      <c r="F1364" s="750"/>
      <c r="G1364" s="166">
        <v>2016</v>
      </c>
      <c r="H1364" s="365"/>
      <c r="I1364" s="365"/>
      <c r="J1364" s="166"/>
      <c r="K1364" s="369"/>
      <c r="L1364" s="369"/>
      <c r="M1364" s="369"/>
      <c r="N1364" s="369"/>
      <c r="O1364" s="369"/>
      <c r="P1364" s="369"/>
      <c r="Q1364" s="369"/>
      <c r="R1364" s="369"/>
      <c r="S1364" s="369"/>
      <c r="T1364" s="369"/>
      <c r="U1364" s="369"/>
      <c r="V1364" s="431"/>
      <c r="W1364" s="761"/>
      <c r="X1364" s="761"/>
      <c r="Y1364" s="763"/>
      <c r="Z1364" s="166"/>
      <c r="AA1364" s="166"/>
      <c r="AB1364" s="584"/>
    </row>
    <row r="1365" spans="1:28" ht="15.75" customHeight="1">
      <c r="A1365" s="759"/>
      <c r="B1365" s="751"/>
      <c r="C1365" s="752"/>
      <c r="D1365" s="751"/>
      <c r="E1365" s="753"/>
      <c r="F1365" s="750"/>
      <c r="G1365" s="166">
        <v>2023</v>
      </c>
      <c r="H1365" s="365"/>
      <c r="I1365" s="365"/>
      <c r="J1365" s="166"/>
      <c r="K1365" s="369"/>
      <c r="L1365" s="369"/>
      <c r="M1365" s="369"/>
      <c r="N1365" s="369"/>
      <c r="O1365" s="369"/>
      <c r="P1365" s="369"/>
      <c r="Q1365" s="369"/>
      <c r="R1365" s="369"/>
      <c r="S1365" s="369"/>
      <c r="T1365" s="369"/>
      <c r="U1365" s="369"/>
      <c r="V1365" s="431"/>
      <c r="W1365" s="761"/>
      <c r="X1365" s="761"/>
      <c r="Y1365" s="763"/>
      <c r="Z1365" s="166"/>
      <c r="AA1365" s="166"/>
      <c r="AB1365" s="584"/>
    </row>
    <row r="1366" spans="1:28" ht="15.75" customHeight="1">
      <c r="A1366" s="759"/>
      <c r="B1366" s="751">
        <v>6</v>
      </c>
      <c r="C1366" s="752" t="s">
        <v>631</v>
      </c>
      <c r="D1366" s="751" t="s">
        <v>390</v>
      </c>
      <c r="E1366" s="753" t="s">
        <v>385</v>
      </c>
      <c r="F1366" s="750" t="s">
        <v>389</v>
      </c>
      <c r="G1366" s="166">
        <v>2015</v>
      </c>
      <c r="H1366" s="425"/>
      <c r="I1366" s="425"/>
      <c r="J1366" s="425"/>
      <c r="K1366" s="425"/>
      <c r="L1366" s="425"/>
      <c r="M1366" s="425"/>
      <c r="N1366" s="425"/>
      <c r="O1366" s="425"/>
      <c r="P1366" s="443"/>
      <c r="Q1366" s="425"/>
      <c r="R1366" s="425"/>
      <c r="S1366" s="425"/>
      <c r="T1366" s="425"/>
      <c r="U1366" s="425"/>
      <c r="V1366" s="445"/>
      <c r="W1366" s="748" t="s">
        <v>384</v>
      </c>
      <c r="X1366" s="748" t="s">
        <v>384</v>
      </c>
      <c r="Y1366" s="763" t="s">
        <v>629</v>
      </c>
      <c r="Z1366" s="435"/>
      <c r="AA1366" s="435"/>
      <c r="AB1366" s="586"/>
    </row>
    <row r="1367" spans="1:28" ht="15.75" customHeight="1">
      <c r="A1367" s="759"/>
      <c r="B1367" s="751"/>
      <c r="C1367" s="752"/>
      <c r="D1367" s="751"/>
      <c r="E1367" s="753"/>
      <c r="F1367" s="750"/>
      <c r="G1367" s="166">
        <v>2016</v>
      </c>
      <c r="H1367" s="426"/>
      <c r="I1367" s="426"/>
      <c r="J1367" s="425"/>
      <c r="K1367" s="425"/>
      <c r="L1367" s="425"/>
      <c r="M1367" s="425"/>
      <c r="N1367" s="425"/>
      <c r="O1367" s="425"/>
      <c r="P1367" s="425"/>
      <c r="Q1367" s="425"/>
      <c r="R1367" s="425"/>
      <c r="S1367" s="425"/>
      <c r="T1367" s="425"/>
      <c r="U1367" s="425"/>
      <c r="V1367" s="445"/>
      <c r="W1367" s="748"/>
      <c r="X1367" s="748"/>
      <c r="Y1367" s="763"/>
      <c r="Z1367" s="435"/>
      <c r="AA1367" s="435"/>
      <c r="AB1367" s="586"/>
    </row>
    <row r="1368" spans="1:28" ht="15.75" customHeight="1">
      <c r="A1368" s="759"/>
      <c r="B1368" s="751"/>
      <c r="C1368" s="752"/>
      <c r="D1368" s="751"/>
      <c r="E1368" s="753"/>
      <c r="F1368" s="750"/>
      <c r="G1368" s="432">
        <v>2023</v>
      </c>
      <c r="H1368" s="426"/>
      <c r="I1368" s="426"/>
      <c r="J1368" s="435"/>
      <c r="K1368" s="425"/>
      <c r="L1368" s="425"/>
      <c r="M1368" s="425"/>
      <c r="N1368" s="425"/>
      <c r="O1368" s="425"/>
      <c r="P1368" s="425"/>
      <c r="Q1368" s="425"/>
      <c r="R1368" s="425"/>
      <c r="S1368" s="425"/>
      <c r="T1368" s="425"/>
      <c r="U1368" s="425"/>
      <c r="V1368" s="445"/>
      <c r="W1368" s="748"/>
      <c r="X1368" s="748"/>
      <c r="Y1368" s="763"/>
      <c r="Z1368" s="435"/>
      <c r="AA1368" s="435"/>
      <c r="AB1368" s="586"/>
    </row>
    <row r="1369" spans="1:28" ht="15.75" customHeight="1">
      <c r="A1369" s="759"/>
      <c r="B1369" s="751"/>
      <c r="C1369" s="752"/>
      <c r="D1369" s="751"/>
      <c r="E1369" s="753"/>
      <c r="F1369" s="750" t="s">
        <v>388</v>
      </c>
      <c r="G1369" s="166">
        <v>2015</v>
      </c>
      <c r="H1369" s="365"/>
      <c r="I1369" s="365"/>
      <c r="J1369" s="166"/>
      <c r="K1369" s="369"/>
      <c r="L1369" s="369"/>
      <c r="M1369" s="369"/>
      <c r="N1369" s="369"/>
      <c r="O1369" s="369"/>
      <c r="P1369" s="369"/>
      <c r="Q1369" s="369"/>
      <c r="R1369" s="369"/>
      <c r="S1369" s="369"/>
      <c r="T1369" s="369"/>
      <c r="U1369" s="369"/>
      <c r="V1369" s="431"/>
      <c r="W1369" s="748"/>
      <c r="X1369" s="748"/>
      <c r="Y1369" s="763"/>
      <c r="Z1369" s="166"/>
      <c r="AA1369" s="166"/>
      <c r="AB1369" s="584"/>
    </row>
    <row r="1370" spans="1:28" ht="15.75" customHeight="1">
      <c r="A1370" s="759"/>
      <c r="B1370" s="751"/>
      <c r="C1370" s="752"/>
      <c r="D1370" s="751"/>
      <c r="E1370" s="753"/>
      <c r="F1370" s="750"/>
      <c r="G1370" s="166">
        <v>2016</v>
      </c>
      <c r="H1370" s="365"/>
      <c r="I1370" s="365"/>
      <c r="J1370" s="166"/>
      <c r="K1370" s="369"/>
      <c r="L1370" s="369"/>
      <c r="M1370" s="369"/>
      <c r="N1370" s="369"/>
      <c r="O1370" s="369"/>
      <c r="P1370" s="369"/>
      <c r="Q1370" s="369"/>
      <c r="R1370" s="369"/>
      <c r="S1370" s="369"/>
      <c r="T1370" s="369"/>
      <c r="U1370" s="369"/>
      <c r="V1370" s="431"/>
      <c r="W1370" s="748"/>
      <c r="X1370" s="748"/>
      <c r="Y1370" s="763"/>
      <c r="Z1370" s="166"/>
      <c r="AA1370" s="166"/>
      <c r="AB1370" s="584"/>
    </row>
    <row r="1371" spans="1:28" ht="15.75" customHeight="1">
      <c r="A1371" s="759"/>
      <c r="B1371" s="751"/>
      <c r="C1371" s="752"/>
      <c r="D1371" s="751"/>
      <c r="E1371" s="753"/>
      <c r="F1371" s="750"/>
      <c r="G1371" s="166">
        <v>2023</v>
      </c>
      <c r="H1371" s="365"/>
      <c r="I1371" s="365"/>
      <c r="J1371" s="166"/>
      <c r="K1371" s="369"/>
      <c r="L1371" s="369"/>
      <c r="M1371" s="369"/>
      <c r="N1371" s="369"/>
      <c r="O1371" s="369"/>
      <c r="P1371" s="369"/>
      <c r="Q1371" s="369"/>
      <c r="R1371" s="369"/>
      <c r="S1371" s="369"/>
      <c r="T1371" s="369"/>
      <c r="U1371" s="369"/>
      <c r="V1371" s="431"/>
      <c r="W1371" s="748"/>
      <c r="X1371" s="748"/>
      <c r="Y1371" s="763"/>
      <c r="Z1371" s="166"/>
      <c r="AA1371" s="166"/>
      <c r="AB1371" s="584"/>
    </row>
    <row r="1372" spans="1:28" ht="15.75" customHeight="1">
      <c r="A1372" s="759"/>
      <c r="B1372" s="751">
        <v>7</v>
      </c>
      <c r="C1372" s="752" t="s">
        <v>632</v>
      </c>
      <c r="D1372" s="751" t="s">
        <v>390</v>
      </c>
      <c r="E1372" s="753" t="s">
        <v>385</v>
      </c>
      <c r="F1372" s="750" t="s">
        <v>389</v>
      </c>
      <c r="G1372" s="166">
        <v>2015</v>
      </c>
      <c r="H1372" s="425"/>
      <c r="I1372" s="425"/>
      <c r="J1372" s="425"/>
      <c r="K1372" s="425"/>
      <c r="L1372" s="425"/>
      <c r="M1372" s="425"/>
      <c r="N1372" s="425"/>
      <c r="O1372" s="425"/>
      <c r="P1372" s="443"/>
      <c r="Q1372" s="425"/>
      <c r="R1372" s="425"/>
      <c r="S1372" s="425"/>
      <c r="T1372" s="425"/>
      <c r="U1372" s="425"/>
      <c r="V1372" s="445"/>
      <c r="W1372" s="748" t="s">
        <v>384</v>
      </c>
      <c r="X1372" s="748" t="s">
        <v>384</v>
      </c>
      <c r="Y1372" s="763" t="s">
        <v>629</v>
      </c>
      <c r="Z1372" s="166"/>
      <c r="AA1372" s="166"/>
      <c r="AB1372" s="584"/>
    </row>
    <row r="1373" spans="1:28" ht="15.75" customHeight="1">
      <c r="A1373" s="759"/>
      <c r="B1373" s="751"/>
      <c r="C1373" s="752"/>
      <c r="D1373" s="751"/>
      <c r="E1373" s="753"/>
      <c r="F1373" s="750"/>
      <c r="G1373" s="166">
        <v>2016</v>
      </c>
      <c r="H1373" s="426"/>
      <c r="I1373" s="426"/>
      <c r="J1373" s="425"/>
      <c r="K1373" s="425"/>
      <c r="L1373" s="425"/>
      <c r="M1373" s="425"/>
      <c r="N1373" s="425"/>
      <c r="O1373" s="425"/>
      <c r="P1373" s="425"/>
      <c r="Q1373" s="425"/>
      <c r="R1373" s="425"/>
      <c r="S1373" s="425"/>
      <c r="T1373" s="425"/>
      <c r="U1373" s="425"/>
      <c r="V1373" s="445"/>
      <c r="W1373" s="748"/>
      <c r="X1373" s="748"/>
      <c r="Y1373" s="763"/>
      <c r="Z1373" s="166"/>
      <c r="AA1373" s="166"/>
      <c r="AB1373" s="584"/>
    </row>
    <row r="1374" spans="1:28" ht="15.75" customHeight="1">
      <c r="A1374" s="759"/>
      <c r="B1374" s="751"/>
      <c r="C1374" s="752"/>
      <c r="D1374" s="751"/>
      <c r="E1374" s="753"/>
      <c r="F1374" s="750"/>
      <c r="G1374" s="432">
        <v>2023</v>
      </c>
      <c r="H1374" s="426"/>
      <c r="I1374" s="426"/>
      <c r="J1374" s="435"/>
      <c r="K1374" s="425"/>
      <c r="L1374" s="425"/>
      <c r="M1374" s="425"/>
      <c r="N1374" s="425"/>
      <c r="O1374" s="425"/>
      <c r="P1374" s="425"/>
      <c r="Q1374" s="425"/>
      <c r="R1374" s="425"/>
      <c r="S1374" s="425"/>
      <c r="T1374" s="425"/>
      <c r="U1374" s="425"/>
      <c r="V1374" s="445"/>
      <c r="W1374" s="748"/>
      <c r="X1374" s="748"/>
      <c r="Y1374" s="763"/>
      <c r="Z1374" s="166"/>
      <c r="AA1374" s="166"/>
      <c r="AB1374" s="584"/>
    </row>
    <row r="1375" spans="1:28" ht="15.75" customHeight="1">
      <c r="A1375" s="759"/>
      <c r="B1375" s="751"/>
      <c r="C1375" s="752"/>
      <c r="D1375" s="751"/>
      <c r="E1375" s="753"/>
      <c r="F1375" s="750" t="s">
        <v>388</v>
      </c>
      <c r="G1375" s="166">
        <v>2015</v>
      </c>
      <c r="H1375" s="365"/>
      <c r="I1375" s="365"/>
      <c r="J1375" s="166"/>
      <c r="K1375" s="369"/>
      <c r="L1375" s="369"/>
      <c r="M1375" s="369"/>
      <c r="N1375" s="369"/>
      <c r="O1375" s="369"/>
      <c r="P1375" s="369"/>
      <c r="Q1375" s="369"/>
      <c r="R1375" s="369"/>
      <c r="S1375" s="369"/>
      <c r="T1375" s="369"/>
      <c r="U1375" s="369"/>
      <c r="V1375" s="431"/>
      <c r="W1375" s="748"/>
      <c r="X1375" s="748"/>
      <c r="Y1375" s="763"/>
      <c r="Z1375" s="166"/>
      <c r="AA1375" s="166"/>
      <c r="AB1375" s="584"/>
    </row>
    <row r="1376" spans="1:28" ht="15.75" customHeight="1">
      <c r="A1376" s="759"/>
      <c r="B1376" s="751"/>
      <c r="C1376" s="752"/>
      <c r="D1376" s="751"/>
      <c r="E1376" s="753"/>
      <c r="F1376" s="750"/>
      <c r="G1376" s="166">
        <v>2016</v>
      </c>
      <c r="H1376" s="365"/>
      <c r="I1376" s="365"/>
      <c r="J1376" s="166"/>
      <c r="K1376" s="369"/>
      <c r="L1376" s="369"/>
      <c r="M1376" s="369"/>
      <c r="N1376" s="369"/>
      <c r="O1376" s="369"/>
      <c r="P1376" s="369"/>
      <c r="Q1376" s="369"/>
      <c r="R1376" s="369"/>
      <c r="S1376" s="369"/>
      <c r="T1376" s="369"/>
      <c r="U1376" s="369"/>
      <c r="V1376" s="431"/>
      <c r="W1376" s="748"/>
      <c r="X1376" s="748"/>
      <c r="Y1376" s="763"/>
      <c r="Z1376" s="166"/>
      <c r="AA1376" s="166"/>
      <c r="AB1376" s="584"/>
    </row>
    <row r="1377" spans="1:28" ht="15.75" customHeight="1">
      <c r="A1377" s="759"/>
      <c r="B1377" s="751"/>
      <c r="C1377" s="752"/>
      <c r="D1377" s="751"/>
      <c r="E1377" s="753"/>
      <c r="F1377" s="750"/>
      <c r="G1377" s="166">
        <v>2023</v>
      </c>
      <c r="H1377" s="365"/>
      <c r="I1377" s="365"/>
      <c r="J1377" s="166"/>
      <c r="K1377" s="369"/>
      <c r="L1377" s="369"/>
      <c r="M1377" s="369"/>
      <c r="N1377" s="369"/>
      <c r="O1377" s="369"/>
      <c r="P1377" s="369"/>
      <c r="Q1377" s="369"/>
      <c r="R1377" s="369"/>
      <c r="S1377" s="369"/>
      <c r="T1377" s="369"/>
      <c r="U1377" s="369"/>
      <c r="V1377" s="431"/>
      <c r="W1377" s="748"/>
      <c r="X1377" s="748"/>
      <c r="Y1377" s="763"/>
      <c r="Z1377" s="166"/>
      <c r="AA1377" s="166"/>
      <c r="AB1377" s="584"/>
    </row>
    <row r="1378" spans="1:28" ht="15.75" customHeight="1">
      <c r="A1378" s="759"/>
      <c r="B1378" s="751">
        <v>8</v>
      </c>
      <c r="C1378" s="752" t="s">
        <v>633</v>
      </c>
      <c r="D1378" s="751" t="s">
        <v>390</v>
      </c>
      <c r="E1378" s="753" t="s">
        <v>385</v>
      </c>
      <c r="F1378" s="750" t="s">
        <v>389</v>
      </c>
      <c r="G1378" s="166">
        <v>2015</v>
      </c>
      <c r="H1378" s="425"/>
      <c r="I1378" s="425"/>
      <c r="J1378" s="425"/>
      <c r="K1378" s="425"/>
      <c r="L1378" s="425"/>
      <c r="M1378" s="425"/>
      <c r="N1378" s="425"/>
      <c r="O1378" s="425"/>
      <c r="P1378" s="443"/>
      <c r="Q1378" s="425"/>
      <c r="R1378" s="425"/>
      <c r="S1378" s="425"/>
      <c r="T1378" s="425"/>
      <c r="U1378" s="425"/>
      <c r="V1378" s="445"/>
      <c r="W1378" s="761" t="s">
        <v>384</v>
      </c>
      <c r="X1378" s="761" t="s">
        <v>384</v>
      </c>
      <c r="Y1378" s="801" t="s">
        <v>634</v>
      </c>
      <c r="Z1378" s="435"/>
      <c r="AA1378" s="435"/>
      <c r="AB1378" s="586"/>
    </row>
    <row r="1379" spans="1:28" ht="15.75" customHeight="1">
      <c r="A1379" s="759"/>
      <c r="B1379" s="751"/>
      <c r="C1379" s="752"/>
      <c r="D1379" s="751"/>
      <c r="E1379" s="753"/>
      <c r="F1379" s="750"/>
      <c r="G1379" s="166">
        <v>2016</v>
      </c>
      <c r="H1379" s="426"/>
      <c r="I1379" s="426"/>
      <c r="J1379" s="425"/>
      <c r="K1379" s="425"/>
      <c r="L1379" s="425"/>
      <c r="M1379" s="425"/>
      <c r="N1379" s="425"/>
      <c r="O1379" s="425"/>
      <c r="P1379" s="425"/>
      <c r="Q1379" s="425"/>
      <c r="R1379" s="425"/>
      <c r="S1379" s="425"/>
      <c r="T1379" s="425"/>
      <c r="U1379" s="425"/>
      <c r="V1379" s="445"/>
      <c r="W1379" s="761"/>
      <c r="X1379" s="761"/>
      <c r="Y1379" s="801"/>
      <c r="Z1379" s="435"/>
      <c r="AA1379" s="435"/>
      <c r="AB1379" s="586"/>
    </row>
    <row r="1380" spans="1:28" ht="15.75" customHeight="1">
      <c r="A1380" s="759"/>
      <c r="B1380" s="751"/>
      <c r="C1380" s="752"/>
      <c r="D1380" s="751"/>
      <c r="E1380" s="753"/>
      <c r="F1380" s="750"/>
      <c r="G1380" s="166">
        <v>2023</v>
      </c>
      <c r="H1380" s="426"/>
      <c r="I1380" s="426"/>
      <c r="J1380" s="435"/>
      <c r="K1380" s="425"/>
      <c r="L1380" s="425"/>
      <c r="M1380" s="425"/>
      <c r="N1380" s="425"/>
      <c r="O1380" s="425"/>
      <c r="P1380" s="425"/>
      <c r="Q1380" s="425"/>
      <c r="R1380" s="425"/>
      <c r="S1380" s="425"/>
      <c r="T1380" s="425"/>
      <c r="U1380" s="425"/>
      <c r="V1380" s="445"/>
      <c r="W1380" s="761"/>
      <c r="X1380" s="761"/>
      <c r="Y1380" s="801"/>
      <c r="Z1380" s="435"/>
      <c r="AA1380" s="435"/>
      <c r="AB1380" s="586"/>
    </row>
    <row r="1381" spans="1:28" ht="15.75" customHeight="1">
      <c r="A1381" s="759"/>
      <c r="B1381" s="751"/>
      <c r="C1381" s="752"/>
      <c r="D1381" s="751"/>
      <c r="E1381" s="753"/>
      <c r="F1381" s="750" t="s">
        <v>388</v>
      </c>
      <c r="G1381" s="166">
        <v>2015</v>
      </c>
      <c r="H1381" s="365"/>
      <c r="I1381" s="365"/>
      <c r="J1381" s="166"/>
      <c r="K1381" s="369"/>
      <c r="L1381" s="369"/>
      <c r="M1381" s="369"/>
      <c r="N1381" s="369"/>
      <c r="O1381" s="369"/>
      <c r="P1381" s="369"/>
      <c r="Q1381" s="369"/>
      <c r="R1381" s="369"/>
      <c r="S1381" s="369"/>
      <c r="T1381" s="369"/>
      <c r="U1381" s="369"/>
      <c r="V1381" s="431"/>
      <c r="W1381" s="761"/>
      <c r="X1381" s="761"/>
      <c r="Y1381" s="801"/>
      <c r="Z1381" s="166"/>
      <c r="AA1381" s="166"/>
      <c r="AB1381" s="584"/>
    </row>
    <row r="1382" spans="1:28" ht="15.75" customHeight="1">
      <c r="A1382" s="759"/>
      <c r="B1382" s="751"/>
      <c r="C1382" s="752"/>
      <c r="D1382" s="751"/>
      <c r="E1382" s="753"/>
      <c r="F1382" s="750"/>
      <c r="G1382" s="166">
        <v>2016</v>
      </c>
      <c r="H1382" s="365"/>
      <c r="I1382" s="365"/>
      <c r="J1382" s="166"/>
      <c r="K1382" s="369"/>
      <c r="L1382" s="369"/>
      <c r="M1382" s="369"/>
      <c r="N1382" s="369"/>
      <c r="O1382" s="369"/>
      <c r="P1382" s="369"/>
      <c r="Q1382" s="369"/>
      <c r="R1382" s="369"/>
      <c r="S1382" s="369"/>
      <c r="T1382" s="369"/>
      <c r="U1382" s="369"/>
      <c r="V1382" s="431"/>
      <c r="W1382" s="761"/>
      <c r="X1382" s="761"/>
      <c r="Y1382" s="801"/>
      <c r="Z1382" s="166"/>
      <c r="AA1382" s="166"/>
      <c r="AB1382" s="584"/>
    </row>
    <row r="1383" spans="1:28" ht="15.75" customHeight="1">
      <c r="A1383" s="759"/>
      <c r="B1383" s="751"/>
      <c r="C1383" s="752"/>
      <c r="D1383" s="751"/>
      <c r="E1383" s="753"/>
      <c r="F1383" s="750"/>
      <c r="G1383" s="166">
        <v>2023</v>
      </c>
      <c r="H1383" s="365"/>
      <c r="I1383" s="365"/>
      <c r="J1383" s="166"/>
      <c r="K1383" s="369"/>
      <c r="L1383" s="369"/>
      <c r="M1383" s="369"/>
      <c r="N1383" s="369"/>
      <c r="O1383" s="369"/>
      <c r="P1383" s="369"/>
      <c r="Q1383" s="369"/>
      <c r="R1383" s="369"/>
      <c r="S1383" s="369"/>
      <c r="T1383" s="369"/>
      <c r="U1383" s="369"/>
      <c r="V1383" s="431"/>
      <c r="W1383" s="761"/>
      <c r="X1383" s="761"/>
      <c r="Y1383" s="801"/>
      <c r="Z1383" s="166"/>
      <c r="AA1383" s="166"/>
      <c r="AB1383" s="584"/>
    </row>
    <row r="1384" spans="1:28" ht="15.75" customHeight="1">
      <c r="A1384" s="759"/>
      <c r="B1384" s="751">
        <v>9</v>
      </c>
      <c r="C1384" s="752" t="s">
        <v>635</v>
      </c>
      <c r="D1384" s="751" t="s">
        <v>386</v>
      </c>
      <c r="E1384" s="753" t="s">
        <v>385</v>
      </c>
      <c r="F1384" s="750" t="s">
        <v>389</v>
      </c>
      <c r="G1384" s="166">
        <v>2015</v>
      </c>
      <c r="H1384" s="425"/>
      <c r="I1384" s="425"/>
      <c r="J1384" s="425"/>
      <c r="K1384" s="425"/>
      <c r="L1384" s="425"/>
      <c r="M1384" s="425"/>
      <c r="N1384" s="425"/>
      <c r="O1384" s="425"/>
      <c r="P1384" s="443"/>
      <c r="Q1384" s="425"/>
      <c r="R1384" s="425"/>
      <c r="S1384" s="425"/>
      <c r="T1384" s="425"/>
      <c r="U1384" s="425"/>
      <c r="V1384" s="445"/>
      <c r="W1384" s="748" t="s">
        <v>384</v>
      </c>
      <c r="X1384" s="748" t="s">
        <v>384</v>
      </c>
      <c r="Y1384" s="801" t="s">
        <v>636</v>
      </c>
      <c r="Z1384" s="435"/>
      <c r="AA1384" s="435"/>
      <c r="AB1384" s="586"/>
    </row>
    <row r="1385" spans="1:28" ht="15.75" customHeight="1">
      <c r="A1385" s="759"/>
      <c r="B1385" s="751"/>
      <c r="C1385" s="752"/>
      <c r="D1385" s="751"/>
      <c r="E1385" s="753"/>
      <c r="F1385" s="750"/>
      <c r="G1385" s="166">
        <v>2016</v>
      </c>
      <c r="H1385" s="426"/>
      <c r="I1385" s="426"/>
      <c r="J1385" s="425"/>
      <c r="K1385" s="425"/>
      <c r="L1385" s="425"/>
      <c r="M1385" s="425"/>
      <c r="N1385" s="425"/>
      <c r="O1385" s="425"/>
      <c r="P1385" s="425"/>
      <c r="Q1385" s="425"/>
      <c r="R1385" s="425"/>
      <c r="S1385" s="425"/>
      <c r="T1385" s="425"/>
      <c r="U1385" s="425"/>
      <c r="V1385" s="445"/>
      <c r="W1385" s="748"/>
      <c r="X1385" s="748"/>
      <c r="Y1385" s="801"/>
      <c r="Z1385" s="435"/>
      <c r="AA1385" s="435"/>
      <c r="AB1385" s="586"/>
    </row>
    <row r="1386" spans="1:28" ht="15.75" customHeight="1">
      <c r="A1386" s="759"/>
      <c r="B1386" s="751"/>
      <c r="C1386" s="752"/>
      <c r="D1386" s="751"/>
      <c r="E1386" s="753"/>
      <c r="F1386" s="750"/>
      <c r="G1386" s="432">
        <v>2023</v>
      </c>
      <c r="H1386" s="426"/>
      <c r="I1386" s="426"/>
      <c r="J1386" s="435"/>
      <c r="K1386" s="425"/>
      <c r="L1386" s="425"/>
      <c r="M1386" s="425"/>
      <c r="N1386" s="425"/>
      <c r="O1386" s="425"/>
      <c r="P1386" s="425"/>
      <c r="Q1386" s="425"/>
      <c r="R1386" s="425"/>
      <c r="S1386" s="425"/>
      <c r="T1386" s="425"/>
      <c r="U1386" s="425"/>
      <c r="V1386" s="445"/>
      <c r="W1386" s="748"/>
      <c r="X1386" s="748"/>
      <c r="Y1386" s="801"/>
      <c r="Z1386" s="435"/>
      <c r="AA1386" s="435"/>
      <c r="AB1386" s="586"/>
    </row>
    <row r="1387" spans="1:28" ht="15.75" customHeight="1">
      <c r="A1387" s="759"/>
      <c r="B1387" s="751"/>
      <c r="C1387" s="752"/>
      <c r="D1387" s="751"/>
      <c r="E1387" s="753"/>
      <c r="F1387" s="750" t="s">
        <v>388</v>
      </c>
      <c r="G1387" s="166">
        <v>2015</v>
      </c>
      <c r="H1387" s="365"/>
      <c r="I1387" s="365"/>
      <c r="J1387" s="166"/>
      <c r="K1387" s="369"/>
      <c r="L1387" s="369"/>
      <c r="M1387" s="369"/>
      <c r="N1387" s="369"/>
      <c r="O1387" s="369"/>
      <c r="P1387" s="369"/>
      <c r="Q1387" s="369"/>
      <c r="R1387" s="369"/>
      <c r="S1387" s="369"/>
      <c r="T1387" s="369"/>
      <c r="U1387" s="369"/>
      <c r="V1387" s="431"/>
      <c r="W1387" s="748"/>
      <c r="X1387" s="748"/>
      <c r="Y1387" s="801"/>
      <c r="Z1387" s="166"/>
      <c r="AA1387" s="166"/>
      <c r="AB1387" s="584"/>
    </row>
    <row r="1388" spans="1:28" ht="15.75" customHeight="1">
      <c r="A1388" s="759"/>
      <c r="B1388" s="751"/>
      <c r="C1388" s="752"/>
      <c r="D1388" s="751"/>
      <c r="E1388" s="753"/>
      <c r="F1388" s="750"/>
      <c r="G1388" s="166">
        <v>2016</v>
      </c>
      <c r="H1388" s="365"/>
      <c r="I1388" s="365"/>
      <c r="J1388" s="166"/>
      <c r="K1388" s="369"/>
      <c r="L1388" s="369"/>
      <c r="M1388" s="369"/>
      <c r="N1388" s="369"/>
      <c r="O1388" s="369"/>
      <c r="P1388" s="369"/>
      <c r="Q1388" s="369"/>
      <c r="R1388" s="369"/>
      <c r="S1388" s="369"/>
      <c r="T1388" s="369"/>
      <c r="U1388" s="369"/>
      <c r="V1388" s="431"/>
      <c r="W1388" s="748"/>
      <c r="X1388" s="748"/>
      <c r="Y1388" s="801"/>
      <c r="Z1388" s="166"/>
      <c r="AA1388" s="166"/>
      <c r="AB1388" s="584"/>
    </row>
    <row r="1389" spans="1:28" ht="15.75" customHeight="1">
      <c r="A1389" s="759"/>
      <c r="B1389" s="751"/>
      <c r="C1389" s="752"/>
      <c r="D1389" s="751"/>
      <c r="E1389" s="753"/>
      <c r="F1389" s="750"/>
      <c r="G1389" s="166">
        <v>2023</v>
      </c>
      <c r="H1389" s="365"/>
      <c r="I1389" s="365"/>
      <c r="J1389" s="166"/>
      <c r="K1389" s="369"/>
      <c r="L1389" s="369"/>
      <c r="M1389" s="369"/>
      <c r="N1389" s="369"/>
      <c r="O1389" s="369"/>
      <c r="P1389" s="369"/>
      <c r="Q1389" s="369"/>
      <c r="R1389" s="369"/>
      <c r="S1389" s="369"/>
      <c r="T1389" s="369"/>
      <c r="U1389" s="369"/>
      <c r="V1389" s="431"/>
      <c r="W1389" s="748"/>
      <c r="X1389" s="748"/>
      <c r="Y1389" s="801"/>
      <c r="Z1389" s="166"/>
      <c r="AA1389" s="166"/>
      <c r="AB1389" s="584"/>
    </row>
    <row r="1390" spans="1:28" ht="15.75" customHeight="1">
      <c r="A1390" s="759"/>
      <c r="B1390" s="751">
        <v>10</v>
      </c>
      <c r="C1390" s="752" t="s">
        <v>637</v>
      </c>
      <c r="D1390" s="751" t="s">
        <v>390</v>
      </c>
      <c r="E1390" s="753" t="s">
        <v>385</v>
      </c>
      <c r="F1390" s="750" t="s">
        <v>389</v>
      </c>
      <c r="G1390" s="166">
        <v>2015</v>
      </c>
      <c r="H1390" s="425"/>
      <c r="I1390" s="425"/>
      <c r="J1390" s="425"/>
      <c r="K1390" s="425"/>
      <c r="L1390" s="425"/>
      <c r="M1390" s="425"/>
      <c r="N1390" s="425"/>
      <c r="O1390" s="425"/>
      <c r="P1390" s="443"/>
      <c r="Q1390" s="425"/>
      <c r="R1390" s="425"/>
      <c r="S1390" s="425"/>
      <c r="T1390" s="425"/>
      <c r="U1390" s="425"/>
      <c r="V1390" s="445"/>
      <c r="W1390" s="748" t="s">
        <v>384</v>
      </c>
      <c r="X1390" s="748" t="s">
        <v>384</v>
      </c>
      <c r="Y1390" s="801" t="s">
        <v>638</v>
      </c>
      <c r="Z1390" s="435"/>
      <c r="AA1390" s="435"/>
      <c r="AB1390" s="586"/>
    </row>
    <row r="1391" spans="1:28" ht="15.75" customHeight="1">
      <c r="A1391" s="759"/>
      <c r="B1391" s="751"/>
      <c r="C1391" s="752"/>
      <c r="D1391" s="751"/>
      <c r="E1391" s="753"/>
      <c r="F1391" s="750"/>
      <c r="G1391" s="166">
        <v>2016</v>
      </c>
      <c r="H1391" s="426"/>
      <c r="I1391" s="426"/>
      <c r="J1391" s="425"/>
      <c r="K1391" s="425"/>
      <c r="L1391" s="425"/>
      <c r="M1391" s="425"/>
      <c r="N1391" s="425"/>
      <c r="O1391" s="425"/>
      <c r="P1391" s="425"/>
      <c r="Q1391" s="425"/>
      <c r="R1391" s="425"/>
      <c r="S1391" s="425"/>
      <c r="T1391" s="425"/>
      <c r="U1391" s="425"/>
      <c r="V1391" s="445"/>
      <c r="W1391" s="748"/>
      <c r="X1391" s="748"/>
      <c r="Y1391" s="801"/>
      <c r="Z1391" s="435"/>
      <c r="AA1391" s="435"/>
      <c r="AB1391" s="586"/>
    </row>
    <row r="1392" spans="1:28" ht="15.75" customHeight="1">
      <c r="A1392" s="759"/>
      <c r="B1392" s="751"/>
      <c r="C1392" s="752"/>
      <c r="D1392" s="751"/>
      <c r="E1392" s="753"/>
      <c r="F1392" s="750"/>
      <c r="G1392" s="432">
        <v>2023</v>
      </c>
      <c r="H1392" s="426"/>
      <c r="I1392" s="426"/>
      <c r="J1392" s="435"/>
      <c r="K1392" s="425"/>
      <c r="L1392" s="425"/>
      <c r="M1392" s="425"/>
      <c r="N1392" s="425"/>
      <c r="O1392" s="425"/>
      <c r="P1392" s="425"/>
      <c r="Q1392" s="425"/>
      <c r="R1392" s="425"/>
      <c r="S1392" s="425"/>
      <c r="T1392" s="425"/>
      <c r="U1392" s="425"/>
      <c r="V1392" s="445"/>
      <c r="W1392" s="748"/>
      <c r="X1392" s="748"/>
      <c r="Y1392" s="801"/>
      <c r="Z1392" s="435"/>
      <c r="AA1392" s="435"/>
      <c r="AB1392" s="586"/>
    </row>
    <row r="1393" spans="1:28" ht="15.75" customHeight="1">
      <c r="A1393" s="759"/>
      <c r="B1393" s="751"/>
      <c r="C1393" s="752"/>
      <c r="D1393" s="751"/>
      <c r="E1393" s="753"/>
      <c r="F1393" s="750" t="s">
        <v>388</v>
      </c>
      <c r="G1393" s="166">
        <v>2015</v>
      </c>
      <c r="H1393" s="365"/>
      <c r="I1393" s="365"/>
      <c r="J1393" s="166"/>
      <c r="K1393" s="369"/>
      <c r="L1393" s="369"/>
      <c r="M1393" s="369"/>
      <c r="N1393" s="369"/>
      <c r="O1393" s="369"/>
      <c r="P1393" s="369"/>
      <c r="Q1393" s="369"/>
      <c r="R1393" s="369"/>
      <c r="S1393" s="369"/>
      <c r="T1393" s="369"/>
      <c r="U1393" s="369"/>
      <c r="V1393" s="431"/>
      <c r="W1393" s="748"/>
      <c r="X1393" s="748"/>
      <c r="Y1393" s="801"/>
      <c r="Z1393" s="166"/>
      <c r="AA1393" s="166"/>
      <c r="AB1393" s="584"/>
    </row>
    <row r="1394" spans="1:28" ht="15.75" customHeight="1">
      <c r="A1394" s="759"/>
      <c r="B1394" s="751"/>
      <c r="C1394" s="752"/>
      <c r="D1394" s="751"/>
      <c r="E1394" s="753"/>
      <c r="F1394" s="750"/>
      <c r="G1394" s="166">
        <v>2016</v>
      </c>
      <c r="H1394" s="365"/>
      <c r="I1394" s="365"/>
      <c r="J1394" s="166"/>
      <c r="K1394" s="369"/>
      <c r="L1394" s="369"/>
      <c r="M1394" s="369">
        <v>0</v>
      </c>
      <c r="N1394" s="369"/>
      <c r="O1394" s="369"/>
      <c r="P1394" s="369">
        <v>0</v>
      </c>
      <c r="Q1394" s="369"/>
      <c r="R1394" s="369"/>
      <c r="S1394" s="369"/>
      <c r="T1394" s="369"/>
      <c r="U1394" s="369"/>
      <c r="V1394" s="646">
        <v>0</v>
      </c>
      <c r="W1394" s="748"/>
      <c r="X1394" s="748"/>
      <c r="Y1394" s="801"/>
      <c r="Z1394" s="166"/>
      <c r="AA1394" s="166"/>
      <c r="AB1394" s="588">
        <v>0</v>
      </c>
    </row>
    <row r="1395" spans="1:28" ht="15.75" customHeight="1">
      <c r="A1395" s="759"/>
      <c r="B1395" s="751"/>
      <c r="C1395" s="752"/>
      <c r="D1395" s="751"/>
      <c r="E1395" s="753"/>
      <c r="F1395" s="750"/>
      <c r="G1395" s="166">
        <v>2023</v>
      </c>
      <c r="H1395" s="365"/>
      <c r="I1395" s="365"/>
      <c r="J1395" s="166"/>
      <c r="K1395" s="369"/>
      <c r="L1395" s="369"/>
      <c r="M1395" s="369"/>
      <c r="N1395" s="369"/>
      <c r="O1395" s="369"/>
      <c r="P1395" s="369"/>
      <c r="Q1395" s="369"/>
      <c r="R1395" s="369"/>
      <c r="S1395" s="369"/>
      <c r="T1395" s="369"/>
      <c r="U1395" s="369"/>
      <c r="V1395" s="431"/>
      <c r="W1395" s="748"/>
      <c r="X1395" s="748"/>
      <c r="Y1395" s="801"/>
      <c r="Z1395" s="166"/>
      <c r="AA1395" s="166"/>
      <c r="AB1395" s="584"/>
    </row>
    <row r="1396" spans="1:28" ht="12" customHeight="1">
      <c r="A1396" s="759"/>
      <c r="B1396" s="764" t="s">
        <v>140</v>
      </c>
      <c r="C1396" s="764"/>
      <c r="D1396" s="764"/>
      <c r="E1396" s="764"/>
      <c r="F1396" s="764"/>
      <c r="G1396" s="764"/>
      <c r="H1396" s="764"/>
      <c r="I1396" s="764"/>
      <c r="J1396" s="764"/>
      <c r="K1396" s="764"/>
      <c r="L1396" s="764"/>
      <c r="M1396" s="764"/>
      <c r="N1396" s="764"/>
      <c r="O1396" s="764"/>
      <c r="P1396" s="764"/>
      <c r="Q1396" s="764"/>
      <c r="R1396" s="764"/>
      <c r="S1396" s="764"/>
      <c r="T1396" s="764"/>
      <c r="U1396" s="764"/>
      <c r="V1396" s="764"/>
      <c r="W1396" s="764"/>
      <c r="X1396" s="764"/>
      <c r="Y1396" s="764"/>
      <c r="Z1396" s="764"/>
      <c r="AA1396" s="764"/>
      <c r="AB1396" s="764"/>
    </row>
    <row r="1397" spans="1:28" ht="12" customHeight="1">
      <c r="A1397" s="759"/>
      <c r="B1397" s="802"/>
      <c r="C1397" s="802"/>
      <c r="D1397" s="802"/>
      <c r="E1397" s="802"/>
      <c r="F1397" s="802"/>
      <c r="G1397" s="802"/>
      <c r="H1397" s="802"/>
      <c r="I1397" s="802"/>
      <c r="J1397" s="802"/>
      <c r="K1397" s="802"/>
      <c r="L1397" s="802"/>
      <c r="M1397" s="802"/>
      <c r="N1397" s="802"/>
      <c r="O1397" s="802"/>
      <c r="P1397" s="802"/>
      <c r="Q1397" s="802"/>
      <c r="R1397" s="802"/>
      <c r="S1397" s="802"/>
      <c r="T1397" s="802"/>
      <c r="U1397" s="802"/>
      <c r="V1397" s="802"/>
      <c r="W1397" s="802"/>
      <c r="X1397" s="802"/>
      <c r="Y1397" s="802"/>
      <c r="Z1397" s="802"/>
      <c r="AA1397" s="802"/>
      <c r="AB1397" s="802"/>
    </row>
    <row r="1398" spans="1:28" ht="29.25" customHeight="1">
      <c r="A1398" s="758" t="s">
        <v>639</v>
      </c>
      <c r="B1398" s="758"/>
      <c r="C1398" s="758"/>
      <c r="D1398" s="758"/>
      <c r="E1398" s="758"/>
      <c r="F1398" s="758"/>
      <c r="G1398" s="758"/>
      <c r="H1398" s="758"/>
      <c r="I1398" s="758"/>
      <c r="J1398" s="758"/>
      <c r="K1398" s="758"/>
      <c r="L1398" s="758"/>
      <c r="M1398" s="758"/>
      <c r="N1398" s="758"/>
      <c r="O1398" s="758"/>
      <c r="P1398" s="758"/>
      <c r="Q1398" s="758"/>
      <c r="R1398" s="758"/>
      <c r="S1398" s="758"/>
      <c r="T1398" s="758"/>
      <c r="U1398" s="758"/>
      <c r="V1398" s="758"/>
      <c r="W1398" s="758"/>
      <c r="X1398" s="758"/>
      <c r="Y1398" s="758"/>
      <c r="Z1398" s="758"/>
      <c r="AA1398" s="758"/>
      <c r="AB1398" s="758"/>
    </row>
    <row r="1399" spans="1:28" ht="15.75" customHeight="1">
      <c r="A1399" s="759" t="s">
        <v>691</v>
      </c>
      <c r="B1399" s="751">
        <v>1</v>
      </c>
      <c r="C1399" s="752" t="s">
        <v>406</v>
      </c>
      <c r="D1399" s="751" t="s">
        <v>386</v>
      </c>
      <c r="E1399" s="753" t="s">
        <v>385</v>
      </c>
      <c r="F1399" s="750" t="s">
        <v>389</v>
      </c>
      <c r="G1399" s="166">
        <v>2015</v>
      </c>
      <c r="H1399" s="425"/>
      <c r="I1399" s="425"/>
      <c r="J1399" s="425"/>
      <c r="K1399" s="425"/>
      <c r="L1399" s="425"/>
      <c r="M1399" s="425"/>
      <c r="N1399" s="425"/>
      <c r="O1399" s="425"/>
      <c r="P1399" s="443"/>
      <c r="Q1399" s="425"/>
      <c r="R1399" s="425"/>
      <c r="S1399" s="425"/>
      <c r="T1399" s="425"/>
      <c r="U1399" s="425"/>
      <c r="V1399" s="445"/>
      <c r="W1399" s="748" t="s">
        <v>384</v>
      </c>
      <c r="X1399" s="748" t="s">
        <v>384</v>
      </c>
      <c r="Y1399" s="763">
        <v>3300</v>
      </c>
      <c r="Z1399" s="435"/>
      <c r="AA1399" s="435"/>
      <c r="AB1399" s="586"/>
    </row>
    <row r="1400" spans="1:28" ht="15.75" customHeight="1">
      <c r="A1400" s="759"/>
      <c r="B1400" s="751"/>
      <c r="C1400" s="752"/>
      <c r="D1400" s="751"/>
      <c r="E1400" s="753"/>
      <c r="F1400" s="750"/>
      <c r="G1400" s="166">
        <v>2016</v>
      </c>
      <c r="H1400" s="426"/>
      <c r="I1400" s="426"/>
      <c r="J1400" s="425"/>
      <c r="K1400" s="425"/>
      <c r="L1400" s="425"/>
      <c r="M1400" s="425"/>
      <c r="N1400" s="425"/>
      <c r="O1400" s="425"/>
      <c r="P1400" s="425"/>
      <c r="Q1400" s="425"/>
      <c r="R1400" s="425"/>
      <c r="S1400" s="425"/>
      <c r="T1400" s="425"/>
      <c r="U1400" s="425"/>
      <c r="V1400" s="445"/>
      <c r="W1400" s="748"/>
      <c r="X1400" s="748"/>
      <c r="Y1400" s="763"/>
      <c r="Z1400" s="435"/>
      <c r="AA1400" s="435"/>
      <c r="AB1400" s="586"/>
    </row>
    <row r="1401" spans="1:28" ht="15.75" customHeight="1">
      <c r="A1401" s="759"/>
      <c r="B1401" s="751"/>
      <c r="C1401" s="752"/>
      <c r="D1401" s="751"/>
      <c r="E1401" s="753"/>
      <c r="F1401" s="750"/>
      <c r="G1401" s="432">
        <v>2023</v>
      </c>
      <c r="H1401" s="426"/>
      <c r="I1401" s="426"/>
      <c r="J1401" s="435"/>
      <c r="K1401" s="425"/>
      <c r="L1401" s="425"/>
      <c r="M1401" s="425"/>
      <c r="N1401" s="425"/>
      <c r="O1401" s="425"/>
      <c r="P1401" s="425"/>
      <c r="Q1401" s="425"/>
      <c r="R1401" s="425"/>
      <c r="S1401" s="425"/>
      <c r="T1401" s="425"/>
      <c r="U1401" s="425"/>
      <c r="V1401" s="445"/>
      <c r="W1401" s="748"/>
      <c r="X1401" s="748"/>
      <c r="Y1401" s="763"/>
      <c r="Z1401" s="435"/>
      <c r="AA1401" s="435"/>
      <c r="AB1401" s="586"/>
    </row>
    <row r="1402" spans="1:28" ht="15.75" customHeight="1">
      <c r="A1402" s="759"/>
      <c r="B1402" s="751"/>
      <c r="C1402" s="752"/>
      <c r="D1402" s="751"/>
      <c r="E1402" s="753"/>
      <c r="F1402" s="750" t="s">
        <v>388</v>
      </c>
      <c r="G1402" s="166">
        <v>2015</v>
      </c>
      <c r="H1402" s="365"/>
      <c r="I1402" s="365"/>
      <c r="J1402" s="166"/>
      <c r="K1402" s="369"/>
      <c r="L1402" s="369"/>
      <c r="M1402" s="369"/>
      <c r="N1402" s="369"/>
      <c r="O1402" s="369"/>
      <c r="P1402" s="369"/>
      <c r="Q1402" s="369"/>
      <c r="R1402" s="369"/>
      <c r="S1402" s="369"/>
      <c r="T1402" s="369"/>
      <c r="U1402" s="369"/>
      <c r="V1402" s="431"/>
      <c r="W1402" s="748"/>
      <c r="X1402" s="748"/>
      <c r="Y1402" s="763"/>
      <c r="Z1402" s="166"/>
      <c r="AA1402" s="166"/>
      <c r="AB1402" s="584"/>
    </row>
    <row r="1403" spans="1:28" ht="15.75" customHeight="1">
      <c r="A1403" s="759"/>
      <c r="B1403" s="751"/>
      <c r="C1403" s="752"/>
      <c r="D1403" s="751"/>
      <c r="E1403" s="753"/>
      <c r="F1403" s="750"/>
      <c r="G1403" s="166">
        <v>2016</v>
      </c>
      <c r="H1403" s="365"/>
      <c r="I1403" s="365"/>
      <c r="J1403" s="166"/>
      <c r="K1403" s="369"/>
      <c r="L1403" s="369"/>
      <c r="M1403" s="369"/>
      <c r="N1403" s="369"/>
      <c r="O1403" s="369"/>
      <c r="P1403" s="369"/>
      <c r="Q1403" s="369"/>
      <c r="R1403" s="369"/>
      <c r="S1403" s="369"/>
      <c r="T1403" s="369"/>
      <c r="U1403" s="369"/>
      <c r="V1403" s="431"/>
      <c r="W1403" s="748"/>
      <c r="X1403" s="748"/>
      <c r="Y1403" s="763"/>
      <c r="Z1403" s="166"/>
      <c r="AA1403" s="166"/>
      <c r="AB1403" s="584"/>
    </row>
    <row r="1404" spans="1:28" ht="15.75" customHeight="1">
      <c r="A1404" s="759"/>
      <c r="B1404" s="751"/>
      <c r="C1404" s="752"/>
      <c r="D1404" s="751"/>
      <c r="E1404" s="753"/>
      <c r="F1404" s="750"/>
      <c r="G1404" s="166">
        <v>2023</v>
      </c>
      <c r="H1404" s="365"/>
      <c r="I1404" s="365"/>
      <c r="J1404" s="166"/>
      <c r="K1404" s="369"/>
      <c r="L1404" s="369"/>
      <c r="M1404" s="369"/>
      <c r="N1404" s="369"/>
      <c r="O1404" s="369"/>
      <c r="P1404" s="369"/>
      <c r="Q1404" s="369"/>
      <c r="R1404" s="369"/>
      <c r="S1404" s="369"/>
      <c r="T1404" s="369"/>
      <c r="U1404" s="369"/>
      <c r="V1404" s="431"/>
      <c r="W1404" s="748"/>
      <c r="X1404" s="748"/>
      <c r="Y1404" s="763"/>
      <c r="Z1404" s="166"/>
      <c r="AA1404" s="166"/>
      <c r="AB1404" s="584"/>
    </row>
    <row r="1405" spans="1:28" ht="15.75" customHeight="1">
      <c r="A1405" s="759"/>
      <c r="B1405" s="751">
        <v>2</v>
      </c>
      <c r="C1405" s="752" t="s">
        <v>422</v>
      </c>
      <c r="D1405" s="751" t="s">
        <v>390</v>
      </c>
      <c r="E1405" s="753" t="s">
        <v>385</v>
      </c>
      <c r="F1405" s="750" t="s">
        <v>389</v>
      </c>
      <c r="G1405" s="166">
        <v>2015</v>
      </c>
      <c r="H1405" s="425"/>
      <c r="I1405" s="425"/>
      <c r="J1405" s="425"/>
      <c r="K1405" s="425"/>
      <c r="L1405" s="425"/>
      <c r="M1405" s="425"/>
      <c r="N1405" s="425"/>
      <c r="O1405" s="425"/>
      <c r="P1405" s="443"/>
      <c r="Q1405" s="425"/>
      <c r="R1405" s="425"/>
      <c r="S1405" s="425"/>
      <c r="T1405" s="425"/>
      <c r="U1405" s="425"/>
      <c r="V1405" s="445"/>
      <c r="W1405" s="761" t="s">
        <v>384</v>
      </c>
      <c r="X1405" s="761" t="s">
        <v>384</v>
      </c>
      <c r="Y1405" s="763">
        <v>225</v>
      </c>
      <c r="Z1405" s="435"/>
      <c r="AA1405" s="435"/>
      <c r="AB1405" s="586"/>
    </row>
    <row r="1406" spans="1:28" ht="15.75" customHeight="1">
      <c r="A1406" s="759"/>
      <c r="B1406" s="751"/>
      <c r="C1406" s="752"/>
      <c r="D1406" s="751"/>
      <c r="E1406" s="753"/>
      <c r="F1406" s="750"/>
      <c r="G1406" s="166">
        <v>2016</v>
      </c>
      <c r="H1406" s="426"/>
      <c r="I1406" s="426"/>
      <c r="J1406" s="425"/>
      <c r="K1406" s="425"/>
      <c r="L1406" s="425"/>
      <c r="M1406" s="425"/>
      <c r="N1406" s="425"/>
      <c r="O1406" s="425"/>
      <c r="P1406" s="425"/>
      <c r="Q1406" s="425"/>
      <c r="R1406" s="425"/>
      <c r="S1406" s="425"/>
      <c r="T1406" s="425"/>
      <c r="U1406" s="425"/>
      <c r="V1406" s="445"/>
      <c r="W1406" s="761"/>
      <c r="X1406" s="761"/>
      <c r="Y1406" s="763"/>
      <c r="Z1406" s="435"/>
      <c r="AA1406" s="435"/>
      <c r="AB1406" s="586"/>
    </row>
    <row r="1407" spans="1:28" ht="15.75" customHeight="1">
      <c r="A1407" s="759"/>
      <c r="B1407" s="751"/>
      <c r="C1407" s="752"/>
      <c r="D1407" s="751"/>
      <c r="E1407" s="753"/>
      <c r="F1407" s="750"/>
      <c r="G1407" s="166">
        <v>2023</v>
      </c>
      <c r="H1407" s="426"/>
      <c r="I1407" s="426"/>
      <c r="J1407" s="435"/>
      <c r="K1407" s="425"/>
      <c r="L1407" s="425"/>
      <c r="M1407" s="425"/>
      <c r="N1407" s="425"/>
      <c r="O1407" s="425"/>
      <c r="P1407" s="425"/>
      <c r="Q1407" s="425"/>
      <c r="R1407" s="425"/>
      <c r="S1407" s="425"/>
      <c r="T1407" s="425"/>
      <c r="U1407" s="425"/>
      <c r="V1407" s="445"/>
      <c r="W1407" s="761"/>
      <c r="X1407" s="761"/>
      <c r="Y1407" s="763"/>
      <c r="Z1407" s="435"/>
      <c r="AA1407" s="435"/>
      <c r="AB1407" s="586"/>
    </row>
    <row r="1408" spans="1:28" ht="15.75" customHeight="1">
      <c r="A1408" s="759"/>
      <c r="B1408" s="751"/>
      <c r="C1408" s="752"/>
      <c r="D1408" s="751"/>
      <c r="E1408" s="753"/>
      <c r="F1408" s="750" t="s">
        <v>388</v>
      </c>
      <c r="G1408" s="166">
        <v>2015</v>
      </c>
      <c r="H1408" s="365"/>
      <c r="I1408" s="365"/>
      <c r="J1408" s="166"/>
      <c r="K1408" s="369"/>
      <c r="L1408" s="369"/>
      <c r="M1408" s="369"/>
      <c r="N1408" s="369"/>
      <c r="O1408" s="369"/>
      <c r="P1408" s="369"/>
      <c r="Q1408" s="369"/>
      <c r="R1408" s="369"/>
      <c r="S1408" s="369"/>
      <c r="T1408" s="369"/>
      <c r="U1408" s="369"/>
      <c r="V1408" s="431"/>
      <c r="W1408" s="761"/>
      <c r="X1408" s="761"/>
      <c r="Y1408" s="763"/>
      <c r="Z1408" s="166"/>
      <c r="AA1408" s="166"/>
      <c r="AB1408" s="584"/>
    </row>
    <row r="1409" spans="1:28" ht="15.75" customHeight="1">
      <c r="A1409" s="759"/>
      <c r="B1409" s="751"/>
      <c r="C1409" s="752"/>
      <c r="D1409" s="751"/>
      <c r="E1409" s="753"/>
      <c r="F1409" s="750"/>
      <c r="G1409" s="166">
        <v>2016</v>
      </c>
      <c r="H1409" s="365"/>
      <c r="I1409" s="365"/>
      <c r="J1409" s="166"/>
      <c r="K1409" s="369"/>
      <c r="L1409" s="369"/>
      <c r="M1409" s="369"/>
      <c r="N1409" s="369"/>
      <c r="O1409" s="369"/>
      <c r="P1409" s="369"/>
      <c r="Q1409" s="369"/>
      <c r="R1409" s="369"/>
      <c r="S1409" s="369"/>
      <c r="T1409" s="369"/>
      <c r="U1409" s="369"/>
      <c r="V1409" s="431"/>
      <c r="W1409" s="761"/>
      <c r="X1409" s="761"/>
      <c r="Y1409" s="763"/>
      <c r="Z1409" s="166"/>
      <c r="AA1409" s="166"/>
      <c r="AB1409" s="584"/>
    </row>
    <row r="1410" spans="1:28" ht="15.75" customHeight="1">
      <c r="A1410" s="759"/>
      <c r="B1410" s="751"/>
      <c r="C1410" s="752"/>
      <c r="D1410" s="751"/>
      <c r="E1410" s="753"/>
      <c r="F1410" s="750"/>
      <c r="G1410" s="166">
        <v>2023</v>
      </c>
      <c r="H1410" s="365"/>
      <c r="I1410" s="365"/>
      <c r="J1410" s="166"/>
      <c r="K1410" s="369"/>
      <c r="L1410" s="369"/>
      <c r="M1410" s="369"/>
      <c r="N1410" s="369"/>
      <c r="O1410" s="369"/>
      <c r="P1410" s="369"/>
      <c r="Q1410" s="369"/>
      <c r="R1410" s="369"/>
      <c r="S1410" s="369"/>
      <c r="T1410" s="369"/>
      <c r="U1410" s="369"/>
      <c r="V1410" s="431"/>
      <c r="W1410" s="761"/>
      <c r="X1410" s="761"/>
      <c r="Y1410" s="763"/>
      <c r="Z1410" s="166"/>
      <c r="AA1410" s="166"/>
      <c r="AB1410" s="584"/>
    </row>
    <row r="1411" spans="1:28" ht="15.75" customHeight="1">
      <c r="A1411" s="759"/>
      <c r="B1411" s="751">
        <v>3</v>
      </c>
      <c r="C1411" s="752" t="s">
        <v>421</v>
      </c>
      <c r="D1411" s="751" t="s">
        <v>386</v>
      </c>
      <c r="E1411" s="753" t="s">
        <v>385</v>
      </c>
      <c r="F1411" s="750" t="s">
        <v>389</v>
      </c>
      <c r="G1411" s="166">
        <v>2015</v>
      </c>
      <c r="H1411" s="425"/>
      <c r="I1411" s="425"/>
      <c r="J1411" s="425"/>
      <c r="K1411" s="425"/>
      <c r="L1411" s="425"/>
      <c r="M1411" s="425"/>
      <c r="N1411" s="425"/>
      <c r="O1411" s="425"/>
      <c r="P1411" s="443"/>
      <c r="Q1411" s="425"/>
      <c r="R1411" s="425"/>
      <c r="S1411" s="425"/>
      <c r="T1411" s="425"/>
      <c r="U1411" s="425"/>
      <c r="V1411" s="445"/>
      <c r="W1411" s="748" t="s">
        <v>384</v>
      </c>
      <c r="X1411" s="748" t="s">
        <v>384</v>
      </c>
      <c r="Y1411" s="763">
        <v>50020</v>
      </c>
      <c r="Z1411" s="435"/>
      <c r="AA1411" s="435"/>
      <c r="AB1411" s="586"/>
    </row>
    <row r="1412" spans="1:28" ht="15.75" customHeight="1">
      <c r="A1412" s="759"/>
      <c r="B1412" s="751"/>
      <c r="C1412" s="752"/>
      <c r="D1412" s="751"/>
      <c r="E1412" s="753"/>
      <c r="F1412" s="750"/>
      <c r="G1412" s="166">
        <v>2016</v>
      </c>
      <c r="H1412" s="426"/>
      <c r="I1412" s="426"/>
      <c r="J1412" s="425"/>
      <c r="K1412" s="425"/>
      <c r="L1412" s="425"/>
      <c r="M1412" s="425"/>
      <c r="N1412" s="425"/>
      <c r="O1412" s="425"/>
      <c r="P1412" s="425"/>
      <c r="Q1412" s="425"/>
      <c r="R1412" s="425"/>
      <c r="S1412" s="425"/>
      <c r="T1412" s="425"/>
      <c r="U1412" s="425"/>
      <c r="V1412" s="445"/>
      <c r="W1412" s="748"/>
      <c r="X1412" s="748"/>
      <c r="Y1412" s="763"/>
      <c r="Z1412" s="435"/>
      <c r="AA1412" s="435"/>
      <c r="AB1412" s="586"/>
    </row>
    <row r="1413" spans="1:28" ht="15.75" customHeight="1">
      <c r="A1413" s="759"/>
      <c r="B1413" s="751"/>
      <c r="C1413" s="752"/>
      <c r="D1413" s="751"/>
      <c r="E1413" s="753"/>
      <c r="F1413" s="750"/>
      <c r="G1413" s="166">
        <v>2023</v>
      </c>
      <c r="H1413" s="426"/>
      <c r="I1413" s="426"/>
      <c r="J1413" s="435"/>
      <c r="K1413" s="425"/>
      <c r="L1413" s="425"/>
      <c r="M1413" s="425"/>
      <c r="N1413" s="425"/>
      <c r="O1413" s="425"/>
      <c r="P1413" s="425"/>
      <c r="Q1413" s="425"/>
      <c r="R1413" s="425"/>
      <c r="S1413" s="425"/>
      <c r="T1413" s="425"/>
      <c r="U1413" s="425"/>
      <c r="V1413" s="445"/>
      <c r="W1413" s="748"/>
      <c r="X1413" s="748"/>
      <c r="Y1413" s="763"/>
      <c r="Z1413" s="435"/>
      <c r="AA1413" s="435"/>
      <c r="AB1413" s="586"/>
    </row>
    <row r="1414" spans="1:28" ht="15.75" customHeight="1">
      <c r="A1414" s="759"/>
      <c r="B1414" s="751"/>
      <c r="C1414" s="752"/>
      <c r="D1414" s="751"/>
      <c r="E1414" s="753"/>
      <c r="F1414" s="750" t="s">
        <v>388</v>
      </c>
      <c r="G1414" s="166">
        <v>2015</v>
      </c>
      <c r="H1414" s="365"/>
      <c r="I1414" s="365"/>
      <c r="J1414" s="166"/>
      <c r="K1414" s="369"/>
      <c r="L1414" s="369"/>
      <c r="M1414" s="369"/>
      <c r="N1414" s="369"/>
      <c r="O1414" s="369"/>
      <c r="P1414" s="369"/>
      <c r="Q1414" s="369"/>
      <c r="R1414" s="369"/>
      <c r="S1414" s="369"/>
      <c r="T1414" s="369"/>
      <c r="U1414" s="369"/>
      <c r="V1414" s="431"/>
      <c r="W1414" s="748"/>
      <c r="X1414" s="748"/>
      <c r="Y1414" s="763"/>
      <c r="Z1414" s="166"/>
      <c r="AA1414" s="166"/>
      <c r="AB1414" s="584"/>
    </row>
    <row r="1415" spans="1:28" ht="15.75" customHeight="1">
      <c r="A1415" s="759"/>
      <c r="B1415" s="751"/>
      <c r="C1415" s="752"/>
      <c r="D1415" s="751"/>
      <c r="E1415" s="753"/>
      <c r="F1415" s="750"/>
      <c r="G1415" s="166">
        <v>2016</v>
      </c>
      <c r="H1415" s="365"/>
      <c r="I1415" s="365"/>
      <c r="J1415" s="166"/>
      <c r="K1415" s="369"/>
      <c r="L1415" s="369"/>
      <c r="M1415" s="369"/>
      <c r="N1415" s="369"/>
      <c r="O1415" s="369"/>
      <c r="P1415" s="369"/>
      <c r="Q1415" s="369"/>
      <c r="R1415" s="369"/>
      <c r="S1415" s="369"/>
      <c r="T1415" s="369"/>
      <c r="U1415" s="369"/>
      <c r="V1415" s="431"/>
      <c r="W1415" s="748"/>
      <c r="X1415" s="748"/>
      <c r="Y1415" s="763"/>
      <c r="Z1415" s="166"/>
      <c r="AA1415" s="166"/>
      <c r="AB1415" s="584"/>
    </row>
    <row r="1416" spans="1:28" ht="15.75" customHeight="1">
      <c r="A1416" s="759"/>
      <c r="B1416" s="751"/>
      <c r="C1416" s="752"/>
      <c r="D1416" s="751"/>
      <c r="E1416" s="753"/>
      <c r="F1416" s="750"/>
      <c r="G1416" s="166">
        <v>2023</v>
      </c>
      <c r="H1416" s="365"/>
      <c r="I1416" s="365"/>
      <c r="J1416" s="166"/>
      <c r="K1416" s="369"/>
      <c r="L1416" s="369"/>
      <c r="M1416" s="369"/>
      <c r="N1416" s="369"/>
      <c r="O1416" s="369"/>
      <c r="P1416" s="369"/>
      <c r="Q1416" s="369"/>
      <c r="R1416" s="369"/>
      <c r="S1416" s="369"/>
      <c r="T1416" s="369"/>
      <c r="U1416" s="369"/>
      <c r="V1416" s="431"/>
      <c r="W1416" s="748"/>
      <c r="X1416" s="748"/>
      <c r="Y1416" s="763"/>
      <c r="Z1416" s="166"/>
      <c r="AA1416" s="166"/>
      <c r="AB1416" s="584"/>
    </row>
    <row r="1417" spans="1:28" ht="15.75" customHeight="1">
      <c r="A1417" s="759"/>
      <c r="B1417" s="751">
        <v>4</v>
      </c>
      <c r="C1417" s="752" t="s">
        <v>420</v>
      </c>
      <c r="D1417" s="751" t="s">
        <v>390</v>
      </c>
      <c r="E1417" s="753" t="s">
        <v>385</v>
      </c>
      <c r="F1417" s="750" t="s">
        <v>389</v>
      </c>
      <c r="G1417" s="166">
        <v>2015</v>
      </c>
      <c r="H1417" s="425"/>
      <c r="I1417" s="425"/>
      <c r="J1417" s="425"/>
      <c r="K1417" s="425"/>
      <c r="L1417" s="425"/>
      <c r="M1417" s="425"/>
      <c r="N1417" s="425"/>
      <c r="O1417" s="425"/>
      <c r="P1417" s="443"/>
      <c r="Q1417" s="425"/>
      <c r="R1417" s="425"/>
      <c r="S1417" s="425"/>
      <c r="T1417" s="425"/>
      <c r="U1417" s="425"/>
      <c r="V1417" s="445"/>
      <c r="W1417" s="761" t="s">
        <v>384</v>
      </c>
      <c r="X1417" s="761" t="s">
        <v>384</v>
      </c>
      <c r="Y1417" s="763">
        <v>3</v>
      </c>
      <c r="Z1417" s="435"/>
      <c r="AA1417" s="435"/>
      <c r="AB1417" s="586"/>
    </row>
    <row r="1418" spans="1:28" ht="15.75" customHeight="1">
      <c r="A1418" s="759"/>
      <c r="B1418" s="751"/>
      <c r="C1418" s="752"/>
      <c r="D1418" s="751"/>
      <c r="E1418" s="753"/>
      <c r="F1418" s="750"/>
      <c r="G1418" s="166">
        <v>2016</v>
      </c>
      <c r="H1418" s="426"/>
      <c r="I1418" s="426"/>
      <c r="J1418" s="425"/>
      <c r="K1418" s="425"/>
      <c r="L1418" s="425"/>
      <c r="M1418" s="425"/>
      <c r="N1418" s="425"/>
      <c r="O1418" s="425"/>
      <c r="P1418" s="425"/>
      <c r="Q1418" s="425"/>
      <c r="R1418" s="425"/>
      <c r="S1418" s="425"/>
      <c r="T1418" s="425"/>
      <c r="U1418" s="425"/>
      <c r="V1418" s="445"/>
      <c r="W1418" s="761"/>
      <c r="X1418" s="761"/>
      <c r="Y1418" s="763"/>
      <c r="Z1418" s="435"/>
      <c r="AA1418" s="435"/>
      <c r="AB1418" s="586"/>
    </row>
    <row r="1419" spans="1:28" ht="15.75" customHeight="1">
      <c r="A1419" s="759"/>
      <c r="B1419" s="751"/>
      <c r="C1419" s="752"/>
      <c r="D1419" s="751"/>
      <c r="E1419" s="753"/>
      <c r="F1419" s="750"/>
      <c r="G1419" s="166">
        <v>2023</v>
      </c>
      <c r="H1419" s="426"/>
      <c r="I1419" s="426"/>
      <c r="J1419" s="435"/>
      <c r="K1419" s="425"/>
      <c r="L1419" s="425"/>
      <c r="M1419" s="425"/>
      <c r="N1419" s="425"/>
      <c r="O1419" s="425"/>
      <c r="P1419" s="425"/>
      <c r="Q1419" s="425"/>
      <c r="R1419" s="425"/>
      <c r="S1419" s="425"/>
      <c r="T1419" s="425"/>
      <c r="U1419" s="425"/>
      <c r="V1419" s="445"/>
      <c r="W1419" s="761"/>
      <c r="X1419" s="761"/>
      <c r="Y1419" s="763"/>
      <c r="Z1419" s="435"/>
      <c r="AA1419" s="435"/>
      <c r="AB1419" s="586"/>
    </row>
    <row r="1420" spans="1:28" ht="15.75" customHeight="1">
      <c r="A1420" s="759"/>
      <c r="B1420" s="751"/>
      <c r="C1420" s="752"/>
      <c r="D1420" s="751"/>
      <c r="E1420" s="753"/>
      <c r="F1420" s="750" t="s">
        <v>388</v>
      </c>
      <c r="G1420" s="166">
        <v>2015</v>
      </c>
      <c r="H1420" s="365"/>
      <c r="I1420" s="365"/>
      <c r="J1420" s="166"/>
      <c r="K1420" s="369"/>
      <c r="L1420" s="369"/>
      <c r="M1420" s="369"/>
      <c r="N1420" s="369"/>
      <c r="O1420" s="369"/>
      <c r="P1420" s="369"/>
      <c r="Q1420" s="369"/>
      <c r="R1420" s="369"/>
      <c r="S1420" s="369"/>
      <c r="T1420" s="369"/>
      <c r="U1420" s="369"/>
      <c r="V1420" s="431"/>
      <c r="W1420" s="761"/>
      <c r="X1420" s="761"/>
      <c r="Y1420" s="763"/>
      <c r="Z1420" s="166"/>
      <c r="AA1420" s="166"/>
      <c r="AB1420" s="584"/>
    </row>
    <row r="1421" spans="1:28" ht="15.75" customHeight="1">
      <c r="A1421" s="759"/>
      <c r="B1421" s="751"/>
      <c r="C1421" s="752"/>
      <c r="D1421" s="751"/>
      <c r="E1421" s="753"/>
      <c r="F1421" s="750"/>
      <c r="G1421" s="166">
        <v>2016</v>
      </c>
      <c r="H1421" s="365"/>
      <c r="I1421" s="365"/>
      <c r="J1421" s="166"/>
      <c r="K1421" s="369"/>
      <c r="L1421" s="369"/>
      <c r="M1421" s="369"/>
      <c r="N1421" s="369"/>
      <c r="O1421" s="369"/>
      <c r="P1421" s="369"/>
      <c r="Q1421" s="369"/>
      <c r="R1421" s="369"/>
      <c r="S1421" s="369"/>
      <c r="T1421" s="369"/>
      <c r="U1421" s="369"/>
      <c r="V1421" s="431"/>
      <c r="W1421" s="761"/>
      <c r="X1421" s="761"/>
      <c r="Y1421" s="763"/>
      <c r="Z1421" s="166"/>
      <c r="AA1421" s="166"/>
      <c r="AB1421" s="584"/>
    </row>
    <row r="1422" spans="1:28" ht="15.75" customHeight="1">
      <c r="A1422" s="759"/>
      <c r="B1422" s="751"/>
      <c r="C1422" s="752"/>
      <c r="D1422" s="751"/>
      <c r="E1422" s="753"/>
      <c r="F1422" s="750"/>
      <c r="G1422" s="166">
        <v>2023</v>
      </c>
      <c r="H1422" s="365"/>
      <c r="I1422" s="365"/>
      <c r="J1422" s="166"/>
      <c r="K1422" s="369"/>
      <c r="L1422" s="369"/>
      <c r="M1422" s="369"/>
      <c r="N1422" s="369"/>
      <c r="O1422" s="369"/>
      <c r="P1422" s="369"/>
      <c r="Q1422" s="369"/>
      <c r="R1422" s="369"/>
      <c r="S1422" s="369"/>
      <c r="T1422" s="369"/>
      <c r="U1422" s="369"/>
      <c r="V1422" s="431"/>
      <c r="W1422" s="761"/>
      <c r="X1422" s="761"/>
      <c r="Y1422" s="763"/>
      <c r="Z1422" s="166"/>
      <c r="AA1422" s="166"/>
      <c r="AB1422" s="584"/>
    </row>
    <row r="1423" spans="1:28" ht="15.75" customHeight="1">
      <c r="A1423" s="759"/>
      <c r="B1423" s="751">
        <v>5</v>
      </c>
      <c r="C1423" s="752" t="s">
        <v>640</v>
      </c>
      <c r="D1423" s="751" t="s">
        <v>386</v>
      </c>
      <c r="E1423" s="753" t="s">
        <v>385</v>
      </c>
      <c r="F1423" s="750" t="s">
        <v>389</v>
      </c>
      <c r="G1423" s="166">
        <v>2015</v>
      </c>
      <c r="H1423" s="425"/>
      <c r="I1423" s="425"/>
      <c r="J1423" s="425"/>
      <c r="K1423" s="425"/>
      <c r="L1423" s="425"/>
      <c r="M1423" s="425"/>
      <c r="N1423" s="425"/>
      <c r="O1423" s="425"/>
      <c r="P1423" s="443"/>
      <c r="Q1423" s="425"/>
      <c r="R1423" s="425"/>
      <c r="S1423" s="425"/>
      <c r="T1423" s="425"/>
      <c r="U1423" s="425"/>
      <c r="V1423" s="445"/>
      <c r="W1423" s="748" t="s">
        <v>384</v>
      </c>
      <c r="X1423" s="748" t="s">
        <v>384</v>
      </c>
      <c r="Y1423" s="801" t="s">
        <v>638</v>
      </c>
      <c r="Z1423" s="435"/>
      <c r="AA1423" s="435"/>
      <c r="AB1423" s="586"/>
    </row>
    <row r="1424" spans="1:28" ht="15.75" customHeight="1">
      <c r="A1424" s="759"/>
      <c r="B1424" s="751"/>
      <c r="C1424" s="752"/>
      <c r="D1424" s="751"/>
      <c r="E1424" s="753"/>
      <c r="F1424" s="750"/>
      <c r="G1424" s="166">
        <v>2016</v>
      </c>
      <c r="H1424" s="426"/>
      <c r="I1424" s="426"/>
      <c r="J1424" s="425"/>
      <c r="K1424" s="425"/>
      <c r="L1424" s="425"/>
      <c r="M1424" s="425"/>
      <c r="N1424" s="425"/>
      <c r="O1424" s="425"/>
      <c r="P1424" s="425"/>
      <c r="Q1424" s="425"/>
      <c r="R1424" s="425"/>
      <c r="S1424" s="425"/>
      <c r="T1424" s="425"/>
      <c r="U1424" s="425"/>
      <c r="V1424" s="445"/>
      <c r="W1424" s="748"/>
      <c r="X1424" s="748"/>
      <c r="Y1424" s="801"/>
      <c r="Z1424" s="435"/>
      <c r="AA1424" s="435"/>
      <c r="AB1424" s="586"/>
    </row>
    <row r="1425" spans="1:28" ht="15.75" customHeight="1">
      <c r="A1425" s="759"/>
      <c r="B1425" s="751"/>
      <c r="C1425" s="752"/>
      <c r="D1425" s="751"/>
      <c r="E1425" s="753"/>
      <c r="F1425" s="750"/>
      <c r="G1425" s="432">
        <v>2023</v>
      </c>
      <c r="H1425" s="426"/>
      <c r="I1425" s="426"/>
      <c r="J1425" s="435"/>
      <c r="K1425" s="425"/>
      <c r="L1425" s="425"/>
      <c r="M1425" s="425"/>
      <c r="N1425" s="425"/>
      <c r="O1425" s="425"/>
      <c r="P1425" s="425"/>
      <c r="Q1425" s="425"/>
      <c r="R1425" s="425"/>
      <c r="S1425" s="425"/>
      <c r="T1425" s="425"/>
      <c r="U1425" s="425"/>
      <c r="V1425" s="445"/>
      <c r="W1425" s="748"/>
      <c r="X1425" s="748"/>
      <c r="Y1425" s="801"/>
      <c r="Z1425" s="435"/>
      <c r="AA1425" s="435"/>
      <c r="AB1425" s="586"/>
    </row>
    <row r="1426" spans="1:28" ht="15.75" customHeight="1">
      <c r="A1426" s="759"/>
      <c r="B1426" s="751"/>
      <c r="C1426" s="752"/>
      <c r="D1426" s="751"/>
      <c r="E1426" s="753"/>
      <c r="F1426" s="750" t="s">
        <v>388</v>
      </c>
      <c r="G1426" s="166">
        <v>2015</v>
      </c>
      <c r="H1426" s="365"/>
      <c r="I1426" s="365"/>
      <c r="J1426" s="166"/>
      <c r="K1426" s="369"/>
      <c r="L1426" s="369"/>
      <c r="M1426" s="369"/>
      <c r="N1426" s="369"/>
      <c r="O1426" s="369"/>
      <c r="P1426" s="369"/>
      <c r="Q1426" s="369"/>
      <c r="R1426" s="369"/>
      <c r="S1426" s="369"/>
      <c r="T1426" s="369"/>
      <c r="U1426" s="369"/>
      <c r="V1426" s="431"/>
      <c r="W1426" s="748"/>
      <c r="X1426" s="748"/>
      <c r="Y1426" s="801"/>
      <c r="Z1426" s="166"/>
      <c r="AA1426" s="166"/>
      <c r="AB1426" s="584"/>
    </row>
    <row r="1427" spans="1:28" ht="15.75" customHeight="1">
      <c r="A1427" s="759"/>
      <c r="B1427" s="751"/>
      <c r="C1427" s="752"/>
      <c r="D1427" s="751"/>
      <c r="E1427" s="753"/>
      <c r="F1427" s="750"/>
      <c r="G1427" s="166">
        <v>2016</v>
      </c>
      <c r="H1427" s="365"/>
      <c r="I1427" s="365"/>
      <c r="J1427" s="166"/>
      <c r="K1427" s="369"/>
      <c r="L1427" s="369"/>
      <c r="M1427" s="369"/>
      <c r="N1427" s="369"/>
      <c r="O1427" s="369"/>
      <c r="P1427" s="369"/>
      <c r="Q1427" s="369"/>
      <c r="R1427" s="369"/>
      <c r="S1427" s="369"/>
      <c r="T1427" s="369"/>
      <c r="U1427" s="369"/>
      <c r="V1427" s="431"/>
      <c r="W1427" s="748"/>
      <c r="X1427" s="748"/>
      <c r="Y1427" s="801"/>
      <c r="Z1427" s="166"/>
      <c r="AA1427" s="166"/>
      <c r="AB1427" s="584"/>
    </row>
    <row r="1428" spans="1:28" ht="15.75" customHeight="1">
      <c r="A1428" s="759"/>
      <c r="B1428" s="751"/>
      <c r="C1428" s="752"/>
      <c r="D1428" s="751"/>
      <c r="E1428" s="753"/>
      <c r="F1428" s="750"/>
      <c r="G1428" s="166">
        <v>2023</v>
      </c>
      <c r="H1428" s="365"/>
      <c r="I1428" s="365"/>
      <c r="J1428" s="166"/>
      <c r="K1428" s="369"/>
      <c r="L1428" s="369"/>
      <c r="M1428" s="369"/>
      <c r="N1428" s="369"/>
      <c r="O1428" s="369"/>
      <c r="P1428" s="369"/>
      <c r="Q1428" s="369"/>
      <c r="R1428" s="369"/>
      <c r="S1428" s="369"/>
      <c r="T1428" s="369"/>
      <c r="U1428" s="369"/>
      <c r="V1428" s="431"/>
      <c r="W1428" s="748"/>
      <c r="X1428" s="748"/>
      <c r="Y1428" s="801"/>
      <c r="Z1428" s="166"/>
      <c r="AA1428" s="166"/>
      <c r="AB1428" s="584"/>
    </row>
    <row r="1429" spans="1:28" ht="15.75" customHeight="1">
      <c r="A1429" s="759"/>
      <c r="B1429" s="751">
        <v>6</v>
      </c>
      <c r="C1429" s="752" t="s">
        <v>641</v>
      </c>
      <c r="D1429" s="751" t="s">
        <v>390</v>
      </c>
      <c r="E1429" s="753" t="s">
        <v>385</v>
      </c>
      <c r="F1429" s="750" t="s">
        <v>389</v>
      </c>
      <c r="G1429" s="166">
        <v>2015</v>
      </c>
      <c r="H1429" s="425"/>
      <c r="I1429" s="425"/>
      <c r="J1429" s="425"/>
      <c r="K1429" s="425"/>
      <c r="L1429" s="425"/>
      <c r="M1429" s="425"/>
      <c r="N1429" s="425"/>
      <c r="O1429" s="425"/>
      <c r="P1429" s="443"/>
      <c r="Q1429" s="425"/>
      <c r="R1429" s="425"/>
      <c r="S1429" s="425"/>
      <c r="T1429" s="425"/>
      <c r="U1429" s="425"/>
      <c r="V1429" s="445"/>
      <c r="W1429" s="761" t="s">
        <v>384</v>
      </c>
      <c r="X1429" s="761" t="s">
        <v>384</v>
      </c>
      <c r="Y1429" s="801" t="s">
        <v>642</v>
      </c>
      <c r="Z1429" s="435"/>
      <c r="AA1429" s="435"/>
      <c r="AB1429" s="586"/>
    </row>
    <row r="1430" spans="1:28" ht="15.75" customHeight="1">
      <c r="A1430" s="759"/>
      <c r="B1430" s="751"/>
      <c r="C1430" s="752"/>
      <c r="D1430" s="751"/>
      <c r="E1430" s="753"/>
      <c r="F1430" s="750"/>
      <c r="G1430" s="166">
        <v>2016</v>
      </c>
      <c r="H1430" s="426"/>
      <c r="I1430" s="426"/>
      <c r="J1430" s="425"/>
      <c r="K1430" s="425"/>
      <c r="L1430" s="425"/>
      <c r="M1430" s="425"/>
      <c r="N1430" s="425"/>
      <c r="O1430" s="425"/>
      <c r="P1430" s="425"/>
      <c r="Q1430" s="425"/>
      <c r="R1430" s="425"/>
      <c r="S1430" s="425"/>
      <c r="T1430" s="425"/>
      <c r="U1430" s="425"/>
      <c r="V1430" s="445"/>
      <c r="W1430" s="761"/>
      <c r="X1430" s="761"/>
      <c r="Y1430" s="801"/>
      <c r="Z1430" s="435"/>
      <c r="AA1430" s="435"/>
      <c r="AB1430" s="586"/>
    </row>
    <row r="1431" spans="1:28" ht="15.75" customHeight="1">
      <c r="A1431" s="759"/>
      <c r="B1431" s="751"/>
      <c r="C1431" s="752"/>
      <c r="D1431" s="751"/>
      <c r="E1431" s="753"/>
      <c r="F1431" s="750"/>
      <c r="G1431" s="166">
        <v>2023</v>
      </c>
      <c r="H1431" s="426"/>
      <c r="I1431" s="426"/>
      <c r="J1431" s="435"/>
      <c r="K1431" s="425"/>
      <c r="L1431" s="425"/>
      <c r="M1431" s="425"/>
      <c r="N1431" s="425"/>
      <c r="O1431" s="425"/>
      <c r="P1431" s="425"/>
      <c r="Q1431" s="425"/>
      <c r="R1431" s="425"/>
      <c r="S1431" s="425"/>
      <c r="T1431" s="425"/>
      <c r="U1431" s="425"/>
      <c r="V1431" s="445"/>
      <c r="W1431" s="761"/>
      <c r="X1431" s="761"/>
      <c r="Y1431" s="801"/>
      <c r="Z1431" s="435"/>
      <c r="AA1431" s="435"/>
      <c r="AB1431" s="586"/>
    </row>
    <row r="1432" spans="1:28" ht="15.75" customHeight="1">
      <c r="A1432" s="759"/>
      <c r="B1432" s="751"/>
      <c r="C1432" s="752"/>
      <c r="D1432" s="751"/>
      <c r="E1432" s="753"/>
      <c r="F1432" s="750" t="s">
        <v>388</v>
      </c>
      <c r="G1432" s="166">
        <v>2015</v>
      </c>
      <c r="H1432" s="365"/>
      <c r="I1432" s="365"/>
      <c r="J1432" s="166"/>
      <c r="K1432" s="369"/>
      <c r="L1432" s="369"/>
      <c r="M1432" s="369"/>
      <c r="N1432" s="369"/>
      <c r="O1432" s="369"/>
      <c r="P1432" s="369"/>
      <c r="Q1432" s="369"/>
      <c r="R1432" s="369"/>
      <c r="S1432" s="369"/>
      <c r="T1432" s="369"/>
      <c r="U1432" s="369"/>
      <c r="V1432" s="431"/>
      <c r="W1432" s="761"/>
      <c r="X1432" s="761"/>
      <c r="Y1432" s="801"/>
      <c r="Z1432" s="166"/>
      <c r="AA1432" s="166"/>
      <c r="AB1432" s="584"/>
    </row>
    <row r="1433" spans="1:28" ht="15.75" customHeight="1">
      <c r="A1433" s="759"/>
      <c r="B1433" s="751"/>
      <c r="C1433" s="752"/>
      <c r="D1433" s="751"/>
      <c r="E1433" s="753"/>
      <c r="F1433" s="750"/>
      <c r="G1433" s="166">
        <v>2016</v>
      </c>
      <c r="H1433" s="365"/>
      <c r="I1433" s="365"/>
      <c r="J1433" s="166"/>
      <c r="K1433" s="369"/>
      <c r="L1433" s="369"/>
      <c r="M1433" s="369"/>
      <c r="N1433" s="369"/>
      <c r="O1433" s="369"/>
      <c r="P1433" s="369"/>
      <c r="Q1433" s="369"/>
      <c r="R1433" s="369"/>
      <c r="S1433" s="369"/>
      <c r="T1433" s="369"/>
      <c r="U1433" s="369"/>
      <c r="V1433" s="431"/>
      <c r="W1433" s="761"/>
      <c r="X1433" s="761"/>
      <c r="Y1433" s="801"/>
      <c r="Z1433" s="166"/>
      <c r="AA1433" s="166"/>
      <c r="AB1433" s="584"/>
    </row>
    <row r="1434" spans="1:28" ht="15.75" customHeight="1">
      <c r="A1434" s="759"/>
      <c r="B1434" s="751"/>
      <c r="C1434" s="752"/>
      <c r="D1434" s="751"/>
      <c r="E1434" s="753"/>
      <c r="F1434" s="750"/>
      <c r="G1434" s="166">
        <v>2023</v>
      </c>
      <c r="H1434" s="365"/>
      <c r="I1434" s="365"/>
      <c r="J1434" s="166"/>
      <c r="K1434" s="369"/>
      <c r="L1434" s="369"/>
      <c r="M1434" s="369"/>
      <c r="N1434" s="369"/>
      <c r="O1434" s="369"/>
      <c r="P1434" s="369"/>
      <c r="Q1434" s="369"/>
      <c r="R1434" s="369"/>
      <c r="S1434" s="369"/>
      <c r="T1434" s="369"/>
      <c r="U1434" s="369"/>
      <c r="V1434" s="431"/>
      <c r="W1434" s="761"/>
      <c r="X1434" s="761"/>
      <c r="Y1434" s="801"/>
      <c r="Z1434" s="166"/>
      <c r="AA1434" s="166"/>
      <c r="AB1434" s="584"/>
    </row>
    <row r="1435" spans="1:28" ht="15.75" customHeight="1">
      <c r="A1435" s="759"/>
      <c r="B1435" s="751">
        <v>7</v>
      </c>
      <c r="C1435" s="752" t="s">
        <v>637</v>
      </c>
      <c r="D1435" s="751" t="s">
        <v>386</v>
      </c>
      <c r="E1435" s="753" t="s">
        <v>385</v>
      </c>
      <c r="F1435" s="750" t="s">
        <v>389</v>
      </c>
      <c r="G1435" s="166">
        <v>2015</v>
      </c>
      <c r="H1435" s="425"/>
      <c r="I1435" s="425"/>
      <c r="J1435" s="425"/>
      <c r="K1435" s="425"/>
      <c r="L1435" s="425"/>
      <c r="M1435" s="425"/>
      <c r="N1435" s="425"/>
      <c r="O1435" s="425"/>
      <c r="P1435" s="443"/>
      <c r="Q1435" s="425"/>
      <c r="R1435" s="425"/>
      <c r="S1435" s="425"/>
      <c r="T1435" s="425"/>
      <c r="U1435" s="425"/>
      <c r="V1435" s="445"/>
      <c r="W1435" s="748" t="s">
        <v>384</v>
      </c>
      <c r="X1435" s="748" t="s">
        <v>384</v>
      </c>
      <c r="Y1435" s="801" t="s">
        <v>643</v>
      </c>
      <c r="Z1435" s="435"/>
      <c r="AA1435" s="435"/>
      <c r="AB1435" s="586"/>
    </row>
    <row r="1436" spans="1:28" ht="15.75" customHeight="1">
      <c r="A1436" s="759"/>
      <c r="B1436" s="751"/>
      <c r="C1436" s="752"/>
      <c r="D1436" s="751"/>
      <c r="E1436" s="753"/>
      <c r="F1436" s="750"/>
      <c r="G1436" s="166">
        <v>2016</v>
      </c>
      <c r="H1436" s="426"/>
      <c r="I1436" s="426"/>
      <c r="J1436" s="425"/>
      <c r="K1436" s="425"/>
      <c r="L1436" s="425"/>
      <c r="M1436" s="425"/>
      <c r="N1436" s="425"/>
      <c r="O1436" s="425"/>
      <c r="P1436" s="425"/>
      <c r="Q1436" s="425"/>
      <c r="R1436" s="425"/>
      <c r="S1436" s="425"/>
      <c r="T1436" s="425"/>
      <c r="U1436" s="425"/>
      <c r="V1436" s="445"/>
      <c r="W1436" s="748"/>
      <c r="X1436" s="748"/>
      <c r="Y1436" s="801"/>
      <c r="Z1436" s="435"/>
      <c r="AA1436" s="435"/>
      <c r="AB1436" s="586"/>
    </row>
    <row r="1437" spans="1:28" ht="15.75" customHeight="1">
      <c r="A1437" s="759"/>
      <c r="B1437" s="751"/>
      <c r="C1437" s="752"/>
      <c r="D1437" s="751"/>
      <c r="E1437" s="753"/>
      <c r="F1437" s="750"/>
      <c r="G1437" s="166">
        <v>2023</v>
      </c>
      <c r="H1437" s="426"/>
      <c r="I1437" s="426"/>
      <c r="J1437" s="435"/>
      <c r="K1437" s="425"/>
      <c r="L1437" s="425"/>
      <c r="M1437" s="425"/>
      <c r="N1437" s="425"/>
      <c r="O1437" s="425"/>
      <c r="P1437" s="425"/>
      <c r="Q1437" s="425"/>
      <c r="R1437" s="425"/>
      <c r="S1437" s="425"/>
      <c r="T1437" s="425"/>
      <c r="U1437" s="425"/>
      <c r="V1437" s="445"/>
      <c r="W1437" s="748"/>
      <c r="X1437" s="748"/>
      <c r="Y1437" s="801"/>
      <c r="Z1437" s="435"/>
      <c r="AA1437" s="435"/>
      <c r="AB1437" s="586"/>
    </row>
    <row r="1438" spans="1:28" ht="15.75" customHeight="1">
      <c r="A1438" s="759"/>
      <c r="B1438" s="751"/>
      <c r="C1438" s="752"/>
      <c r="D1438" s="751"/>
      <c r="E1438" s="753"/>
      <c r="F1438" s="750" t="s">
        <v>388</v>
      </c>
      <c r="G1438" s="166">
        <v>2015</v>
      </c>
      <c r="H1438" s="365"/>
      <c r="I1438" s="365"/>
      <c r="J1438" s="166"/>
      <c r="K1438" s="369"/>
      <c r="L1438" s="369"/>
      <c r="M1438" s="369"/>
      <c r="N1438" s="369"/>
      <c r="O1438" s="369"/>
      <c r="P1438" s="369"/>
      <c r="Q1438" s="369"/>
      <c r="R1438" s="369"/>
      <c r="S1438" s="369"/>
      <c r="T1438" s="369"/>
      <c r="U1438" s="369"/>
      <c r="V1438" s="431"/>
      <c r="W1438" s="748"/>
      <c r="X1438" s="748"/>
      <c r="Y1438" s="801"/>
      <c r="Z1438" s="166"/>
      <c r="AA1438" s="166"/>
      <c r="AB1438" s="584"/>
    </row>
    <row r="1439" spans="1:28" ht="15.75" customHeight="1">
      <c r="A1439" s="759"/>
      <c r="B1439" s="751"/>
      <c r="C1439" s="752"/>
      <c r="D1439" s="751"/>
      <c r="E1439" s="753"/>
      <c r="F1439" s="750"/>
      <c r="G1439" s="166">
        <v>2016</v>
      </c>
      <c r="H1439" s="365"/>
      <c r="I1439" s="365"/>
      <c r="J1439" s="166"/>
      <c r="K1439" s="369"/>
      <c r="L1439" s="369"/>
      <c r="M1439" s="369"/>
      <c r="N1439" s="369"/>
      <c r="O1439" s="369"/>
      <c r="P1439" s="369"/>
      <c r="Q1439" s="369"/>
      <c r="R1439" s="369"/>
      <c r="S1439" s="369"/>
      <c r="T1439" s="369"/>
      <c r="U1439" s="369"/>
      <c r="V1439" s="431"/>
      <c r="W1439" s="748"/>
      <c r="X1439" s="748"/>
      <c r="Y1439" s="801"/>
      <c r="Z1439" s="166"/>
      <c r="AA1439" s="166"/>
      <c r="AB1439" s="584"/>
    </row>
    <row r="1440" spans="1:28" ht="15.75" customHeight="1">
      <c r="A1440" s="759"/>
      <c r="B1440" s="751"/>
      <c r="C1440" s="752"/>
      <c r="D1440" s="751"/>
      <c r="E1440" s="753"/>
      <c r="F1440" s="750"/>
      <c r="G1440" s="166">
        <v>2023</v>
      </c>
      <c r="H1440" s="365"/>
      <c r="I1440" s="365"/>
      <c r="J1440" s="166"/>
      <c r="K1440" s="369"/>
      <c r="L1440" s="369"/>
      <c r="M1440" s="369"/>
      <c r="N1440" s="369"/>
      <c r="O1440" s="369"/>
      <c r="P1440" s="369"/>
      <c r="Q1440" s="369"/>
      <c r="R1440" s="369"/>
      <c r="S1440" s="369"/>
      <c r="T1440" s="369"/>
      <c r="U1440" s="369"/>
      <c r="V1440" s="431"/>
      <c r="W1440" s="748"/>
      <c r="X1440" s="748"/>
      <c r="Y1440" s="801"/>
      <c r="Z1440" s="166"/>
      <c r="AA1440" s="166"/>
      <c r="AB1440" s="584"/>
    </row>
    <row r="1441" spans="1:28" ht="15.75" customHeight="1">
      <c r="A1441" s="759"/>
      <c r="B1441" s="751">
        <v>8</v>
      </c>
      <c r="C1441" s="752" t="s">
        <v>644</v>
      </c>
      <c r="D1441" s="751" t="s">
        <v>390</v>
      </c>
      <c r="E1441" s="753" t="s">
        <v>385</v>
      </c>
      <c r="F1441" s="750" t="s">
        <v>389</v>
      </c>
      <c r="G1441" s="166">
        <v>2015</v>
      </c>
      <c r="H1441" s="425"/>
      <c r="I1441" s="425"/>
      <c r="J1441" s="425"/>
      <c r="K1441" s="425"/>
      <c r="L1441" s="425"/>
      <c r="M1441" s="425"/>
      <c r="N1441" s="425"/>
      <c r="O1441" s="425"/>
      <c r="P1441" s="443"/>
      <c r="Q1441" s="425"/>
      <c r="R1441" s="425"/>
      <c r="S1441" s="425"/>
      <c r="T1441" s="425"/>
      <c r="U1441" s="425"/>
      <c r="V1441" s="445"/>
      <c r="W1441" s="761" t="s">
        <v>384</v>
      </c>
      <c r="X1441" s="761" t="s">
        <v>384</v>
      </c>
      <c r="Y1441" s="801" t="s">
        <v>645</v>
      </c>
      <c r="Z1441" s="435"/>
      <c r="AA1441" s="435"/>
      <c r="AB1441" s="586"/>
    </row>
    <row r="1442" spans="1:28" ht="15.75" customHeight="1">
      <c r="A1442" s="759"/>
      <c r="B1442" s="751"/>
      <c r="C1442" s="752"/>
      <c r="D1442" s="751"/>
      <c r="E1442" s="753"/>
      <c r="F1442" s="750"/>
      <c r="G1442" s="166">
        <v>2016</v>
      </c>
      <c r="H1442" s="426"/>
      <c r="I1442" s="426"/>
      <c r="J1442" s="425"/>
      <c r="K1442" s="425"/>
      <c r="L1442" s="425"/>
      <c r="M1442" s="425"/>
      <c r="N1442" s="425"/>
      <c r="O1442" s="425"/>
      <c r="P1442" s="425"/>
      <c r="Q1442" s="425"/>
      <c r="R1442" s="425"/>
      <c r="S1442" s="425"/>
      <c r="T1442" s="425"/>
      <c r="U1442" s="425"/>
      <c r="V1442" s="445"/>
      <c r="W1442" s="761"/>
      <c r="X1442" s="761"/>
      <c r="Y1442" s="801"/>
      <c r="Z1442" s="435"/>
      <c r="AA1442" s="435"/>
      <c r="AB1442" s="586"/>
    </row>
    <row r="1443" spans="1:28" ht="15.75" customHeight="1">
      <c r="A1443" s="759"/>
      <c r="B1443" s="751"/>
      <c r="C1443" s="752"/>
      <c r="D1443" s="751"/>
      <c r="E1443" s="753"/>
      <c r="F1443" s="750"/>
      <c r="G1443" s="166">
        <v>2023</v>
      </c>
      <c r="H1443" s="426"/>
      <c r="I1443" s="426"/>
      <c r="J1443" s="435"/>
      <c r="K1443" s="425"/>
      <c r="L1443" s="425"/>
      <c r="M1443" s="425"/>
      <c r="N1443" s="425"/>
      <c r="O1443" s="425"/>
      <c r="P1443" s="425"/>
      <c r="Q1443" s="425"/>
      <c r="R1443" s="425"/>
      <c r="S1443" s="425"/>
      <c r="T1443" s="425"/>
      <c r="U1443" s="425"/>
      <c r="V1443" s="445"/>
      <c r="W1443" s="761"/>
      <c r="X1443" s="761"/>
      <c r="Y1443" s="801"/>
      <c r="Z1443" s="435"/>
      <c r="AA1443" s="435"/>
      <c r="AB1443" s="586"/>
    </row>
    <row r="1444" spans="1:28" ht="15.75" customHeight="1">
      <c r="A1444" s="759"/>
      <c r="B1444" s="751"/>
      <c r="C1444" s="752"/>
      <c r="D1444" s="751"/>
      <c r="E1444" s="753"/>
      <c r="F1444" s="750" t="s">
        <v>388</v>
      </c>
      <c r="G1444" s="166">
        <v>2015</v>
      </c>
      <c r="H1444" s="365"/>
      <c r="I1444" s="365"/>
      <c r="J1444" s="166"/>
      <c r="K1444" s="369"/>
      <c r="L1444" s="369"/>
      <c r="M1444" s="369"/>
      <c r="N1444" s="369"/>
      <c r="O1444" s="369"/>
      <c r="P1444" s="369"/>
      <c r="Q1444" s="369"/>
      <c r="R1444" s="369"/>
      <c r="S1444" s="369"/>
      <c r="T1444" s="369"/>
      <c r="U1444" s="369"/>
      <c r="V1444" s="431"/>
      <c r="W1444" s="761"/>
      <c r="X1444" s="761"/>
      <c r="Y1444" s="801"/>
      <c r="Z1444" s="166"/>
      <c r="AA1444" s="166"/>
      <c r="AB1444" s="584"/>
    </row>
    <row r="1445" spans="1:28" ht="15.75" customHeight="1">
      <c r="A1445" s="759"/>
      <c r="B1445" s="751"/>
      <c r="C1445" s="752"/>
      <c r="D1445" s="751"/>
      <c r="E1445" s="753"/>
      <c r="F1445" s="750"/>
      <c r="G1445" s="166">
        <v>2016</v>
      </c>
      <c r="H1445" s="365"/>
      <c r="I1445" s="365"/>
      <c r="J1445" s="166"/>
      <c r="K1445" s="369"/>
      <c r="L1445" s="369"/>
      <c r="M1445" s="369"/>
      <c r="N1445" s="369"/>
      <c r="O1445" s="369"/>
      <c r="P1445" s="369"/>
      <c r="Q1445" s="369"/>
      <c r="R1445" s="369"/>
      <c r="S1445" s="369"/>
      <c r="T1445" s="369"/>
      <c r="U1445" s="369"/>
      <c r="V1445" s="431"/>
      <c r="W1445" s="761"/>
      <c r="X1445" s="761"/>
      <c r="Y1445" s="801"/>
      <c r="Z1445" s="166"/>
      <c r="AA1445" s="166"/>
      <c r="AB1445" s="584"/>
    </row>
    <row r="1446" spans="1:28" ht="15.75" customHeight="1">
      <c r="A1446" s="759"/>
      <c r="B1446" s="751"/>
      <c r="C1446" s="752"/>
      <c r="D1446" s="751"/>
      <c r="E1446" s="753"/>
      <c r="F1446" s="750"/>
      <c r="G1446" s="166">
        <v>2023</v>
      </c>
      <c r="H1446" s="365"/>
      <c r="I1446" s="365"/>
      <c r="J1446" s="166"/>
      <c r="K1446" s="369"/>
      <c r="L1446" s="369"/>
      <c r="M1446" s="369"/>
      <c r="N1446" s="369"/>
      <c r="O1446" s="369"/>
      <c r="P1446" s="369"/>
      <c r="Q1446" s="369"/>
      <c r="R1446" s="369"/>
      <c r="S1446" s="369"/>
      <c r="T1446" s="369"/>
      <c r="U1446" s="369"/>
      <c r="V1446" s="431"/>
      <c r="W1446" s="761"/>
      <c r="X1446" s="761"/>
      <c r="Y1446" s="801"/>
      <c r="Z1446" s="166"/>
      <c r="AA1446" s="166"/>
      <c r="AB1446" s="584"/>
    </row>
    <row r="1447" spans="1:28" ht="12" customHeight="1">
      <c r="A1447" s="759"/>
      <c r="B1447" s="764" t="s">
        <v>140</v>
      </c>
      <c r="C1447" s="764"/>
      <c r="D1447" s="764"/>
      <c r="E1447" s="764"/>
      <c r="F1447" s="764"/>
      <c r="G1447" s="764"/>
      <c r="H1447" s="764"/>
      <c r="I1447" s="764"/>
      <c r="J1447" s="764"/>
      <c r="K1447" s="764"/>
      <c r="L1447" s="764"/>
      <c r="M1447" s="764"/>
      <c r="N1447" s="764"/>
      <c r="O1447" s="764"/>
      <c r="P1447" s="764"/>
      <c r="Q1447" s="764"/>
      <c r="R1447" s="764"/>
      <c r="S1447" s="764"/>
      <c r="T1447" s="764"/>
      <c r="U1447" s="764"/>
      <c r="V1447" s="764"/>
      <c r="W1447" s="764"/>
      <c r="X1447" s="764"/>
      <c r="Y1447" s="764"/>
      <c r="Z1447" s="764"/>
      <c r="AA1447" s="764"/>
      <c r="AB1447" s="764"/>
    </row>
    <row r="1448" spans="1:28" ht="12" customHeight="1">
      <c r="A1448" s="759"/>
      <c r="B1448" s="768" t="s">
        <v>1298</v>
      </c>
      <c r="C1448" s="768"/>
      <c r="D1448" s="768"/>
      <c r="E1448" s="768"/>
      <c r="F1448" s="768"/>
      <c r="G1448" s="768"/>
      <c r="H1448" s="768"/>
      <c r="I1448" s="768"/>
      <c r="J1448" s="768"/>
      <c r="K1448" s="768"/>
      <c r="L1448" s="768"/>
      <c r="M1448" s="768"/>
      <c r="N1448" s="768"/>
      <c r="O1448" s="768"/>
      <c r="P1448" s="768"/>
      <c r="Q1448" s="768"/>
      <c r="R1448" s="768"/>
      <c r="S1448" s="768"/>
      <c r="T1448" s="768"/>
      <c r="U1448" s="768"/>
      <c r="V1448" s="768"/>
      <c r="W1448" s="768"/>
      <c r="X1448" s="768"/>
      <c r="Y1448" s="768"/>
      <c r="Z1448" s="768"/>
      <c r="AA1448" s="768"/>
      <c r="AB1448" s="768"/>
    </row>
    <row r="1449" spans="1:28" ht="30" customHeight="1">
      <c r="A1449" s="758" t="s">
        <v>646</v>
      </c>
      <c r="B1449" s="758"/>
      <c r="C1449" s="758"/>
      <c r="D1449" s="758"/>
      <c r="E1449" s="758"/>
      <c r="F1449" s="758"/>
      <c r="G1449" s="758"/>
      <c r="H1449" s="758"/>
      <c r="I1449" s="758"/>
      <c r="J1449" s="758"/>
      <c r="K1449" s="758"/>
      <c r="L1449" s="758"/>
      <c r="M1449" s="758"/>
      <c r="N1449" s="758"/>
      <c r="O1449" s="758"/>
      <c r="P1449" s="758"/>
      <c r="Q1449" s="758"/>
      <c r="R1449" s="758"/>
      <c r="S1449" s="758"/>
      <c r="T1449" s="758"/>
      <c r="U1449" s="758"/>
      <c r="V1449" s="758"/>
      <c r="W1449" s="758"/>
      <c r="X1449" s="758"/>
      <c r="Y1449" s="758"/>
      <c r="Z1449" s="758"/>
      <c r="AA1449" s="758"/>
      <c r="AB1449" s="758"/>
    </row>
    <row r="1450" spans="1:28" ht="15.75" customHeight="1">
      <c r="A1450" s="759" t="s">
        <v>692</v>
      </c>
      <c r="B1450" s="751">
        <v>1</v>
      </c>
      <c r="C1450" s="766" t="s">
        <v>393</v>
      </c>
      <c r="D1450" s="751" t="s">
        <v>390</v>
      </c>
      <c r="E1450" s="753" t="s">
        <v>385</v>
      </c>
      <c r="F1450" s="750" t="s">
        <v>389</v>
      </c>
      <c r="G1450" s="166">
        <v>2015</v>
      </c>
      <c r="H1450" s="373"/>
      <c r="I1450" s="373"/>
      <c r="J1450" s="373"/>
      <c r="K1450" s="373"/>
      <c r="L1450" s="373"/>
      <c r="M1450" s="373"/>
      <c r="N1450" s="373"/>
      <c r="O1450" s="373"/>
      <c r="P1450" s="446"/>
      <c r="Q1450" s="373"/>
      <c r="R1450" s="373"/>
      <c r="S1450" s="373"/>
      <c r="T1450" s="373"/>
      <c r="U1450" s="373"/>
      <c r="V1450" s="447"/>
      <c r="W1450" s="748" t="s">
        <v>384</v>
      </c>
      <c r="X1450" s="748" t="s">
        <v>384</v>
      </c>
      <c r="Y1450" s="763">
        <v>24</v>
      </c>
      <c r="Z1450" s="432"/>
      <c r="AA1450" s="432"/>
      <c r="AB1450" s="587"/>
    </row>
    <row r="1451" spans="1:28" ht="15.75" customHeight="1">
      <c r="A1451" s="759"/>
      <c r="B1451" s="751"/>
      <c r="C1451" s="766"/>
      <c r="D1451" s="751"/>
      <c r="E1451" s="753"/>
      <c r="F1451" s="750"/>
      <c r="G1451" s="166">
        <v>2016</v>
      </c>
      <c r="H1451" s="372"/>
      <c r="I1451" s="372"/>
      <c r="J1451" s="373"/>
      <c r="K1451" s="373"/>
      <c r="L1451" s="373"/>
      <c r="M1451" s="373"/>
      <c r="N1451" s="373"/>
      <c r="O1451" s="373"/>
      <c r="P1451" s="373"/>
      <c r="Q1451" s="373"/>
      <c r="R1451" s="373"/>
      <c r="S1451" s="373"/>
      <c r="T1451" s="373"/>
      <c r="U1451" s="373"/>
      <c r="V1451" s="447"/>
      <c r="W1451" s="748"/>
      <c r="X1451" s="748"/>
      <c r="Y1451" s="763"/>
      <c r="Z1451" s="432"/>
      <c r="AA1451" s="432"/>
      <c r="AB1451" s="587"/>
    </row>
    <row r="1452" spans="1:28" ht="15.75" customHeight="1">
      <c r="A1452" s="759"/>
      <c r="B1452" s="751"/>
      <c r="C1452" s="766"/>
      <c r="D1452" s="751"/>
      <c r="E1452" s="753"/>
      <c r="F1452" s="750"/>
      <c r="G1452" s="432">
        <v>2023</v>
      </c>
      <c r="H1452" s="372"/>
      <c r="I1452" s="372"/>
      <c r="J1452" s="432"/>
      <c r="K1452" s="373"/>
      <c r="L1452" s="373"/>
      <c r="M1452" s="373"/>
      <c r="N1452" s="373"/>
      <c r="O1452" s="373"/>
      <c r="P1452" s="373"/>
      <c r="Q1452" s="373"/>
      <c r="R1452" s="373"/>
      <c r="S1452" s="373"/>
      <c r="T1452" s="373"/>
      <c r="U1452" s="373"/>
      <c r="V1452" s="447"/>
      <c r="W1452" s="748"/>
      <c r="X1452" s="748"/>
      <c r="Y1452" s="763"/>
      <c r="Z1452" s="432"/>
      <c r="AA1452" s="432"/>
      <c r="AB1452" s="587"/>
    </row>
    <row r="1453" spans="1:28" ht="15.75" customHeight="1">
      <c r="A1453" s="759"/>
      <c r="B1453" s="751"/>
      <c r="C1453" s="766"/>
      <c r="D1453" s="751"/>
      <c r="E1453" s="753"/>
      <c r="F1453" s="750" t="s">
        <v>388</v>
      </c>
      <c r="G1453" s="166">
        <v>2015</v>
      </c>
      <c r="H1453" s="365"/>
      <c r="I1453" s="365"/>
      <c r="J1453" s="166"/>
      <c r="K1453" s="369"/>
      <c r="L1453" s="369"/>
      <c r="M1453" s="369"/>
      <c r="N1453" s="369"/>
      <c r="O1453" s="369"/>
      <c r="P1453" s="369"/>
      <c r="Q1453" s="369"/>
      <c r="R1453" s="369"/>
      <c r="S1453" s="369"/>
      <c r="T1453" s="369"/>
      <c r="U1453" s="369"/>
      <c r="V1453" s="431"/>
      <c r="W1453" s="748"/>
      <c r="X1453" s="748"/>
      <c r="Y1453" s="763"/>
      <c r="Z1453" s="166"/>
      <c r="AA1453" s="166"/>
      <c r="AB1453" s="584"/>
    </row>
    <row r="1454" spans="1:28" ht="15.75" customHeight="1">
      <c r="A1454" s="759"/>
      <c r="B1454" s="751"/>
      <c r="C1454" s="766"/>
      <c r="D1454" s="751"/>
      <c r="E1454" s="753"/>
      <c r="F1454" s="750"/>
      <c r="G1454" s="166">
        <v>2016</v>
      </c>
      <c r="H1454" s="365"/>
      <c r="I1454" s="365"/>
      <c r="J1454" s="166"/>
      <c r="K1454" s="369"/>
      <c r="L1454" s="369"/>
      <c r="M1454" s="369"/>
      <c r="N1454" s="369"/>
      <c r="O1454" s="369"/>
      <c r="P1454" s="369"/>
      <c r="Q1454" s="369"/>
      <c r="R1454" s="369"/>
      <c r="S1454" s="369"/>
      <c r="T1454" s="369"/>
      <c r="U1454" s="369"/>
      <c r="V1454" s="431"/>
      <c r="W1454" s="748"/>
      <c r="X1454" s="748"/>
      <c r="Y1454" s="763"/>
      <c r="Z1454" s="166"/>
      <c r="AA1454" s="166"/>
      <c r="AB1454" s="584"/>
    </row>
    <row r="1455" spans="1:28" ht="15.75" customHeight="1">
      <c r="A1455" s="759"/>
      <c r="B1455" s="751"/>
      <c r="C1455" s="766"/>
      <c r="D1455" s="751"/>
      <c r="E1455" s="753"/>
      <c r="F1455" s="750"/>
      <c r="G1455" s="166">
        <v>2023</v>
      </c>
      <c r="H1455" s="365"/>
      <c r="I1455" s="365"/>
      <c r="J1455" s="166"/>
      <c r="K1455" s="369"/>
      <c r="L1455" s="369"/>
      <c r="M1455" s="369"/>
      <c r="N1455" s="369"/>
      <c r="O1455" s="369"/>
      <c r="P1455" s="369"/>
      <c r="Q1455" s="369"/>
      <c r="R1455" s="369"/>
      <c r="S1455" s="369"/>
      <c r="T1455" s="369"/>
      <c r="U1455" s="369"/>
      <c r="V1455" s="431"/>
      <c r="W1455" s="748"/>
      <c r="X1455" s="748"/>
      <c r="Y1455" s="763"/>
      <c r="Z1455" s="166"/>
      <c r="AA1455" s="166"/>
      <c r="AB1455" s="584"/>
    </row>
    <row r="1456" spans="1:28" ht="15.75" customHeight="1">
      <c r="A1456" s="759"/>
      <c r="B1456" s="751">
        <v>2</v>
      </c>
      <c r="C1456" s="752" t="s">
        <v>392</v>
      </c>
      <c r="D1456" s="751" t="s">
        <v>386</v>
      </c>
      <c r="E1456" s="753" t="s">
        <v>385</v>
      </c>
      <c r="F1456" s="750" t="s">
        <v>389</v>
      </c>
      <c r="G1456" s="166">
        <v>2015</v>
      </c>
      <c r="H1456" s="369"/>
      <c r="I1456" s="369"/>
      <c r="J1456" s="369"/>
      <c r="K1456" s="369"/>
      <c r="L1456" s="369"/>
      <c r="M1456" s="369"/>
      <c r="N1456" s="369"/>
      <c r="O1456" s="369"/>
      <c r="P1456" s="448"/>
      <c r="Q1456" s="369"/>
      <c r="R1456" s="369"/>
      <c r="S1456" s="369"/>
      <c r="T1456" s="369"/>
      <c r="U1456" s="369"/>
      <c r="V1456" s="431"/>
      <c r="W1456" s="761" t="s">
        <v>384</v>
      </c>
      <c r="X1456" s="761" t="s">
        <v>384</v>
      </c>
      <c r="Y1456" s="763">
        <v>3300000</v>
      </c>
      <c r="Z1456" s="166"/>
      <c r="AA1456" s="166"/>
      <c r="AB1456" s="584"/>
    </row>
    <row r="1457" spans="1:28" ht="15.75" customHeight="1">
      <c r="A1457" s="759"/>
      <c r="B1457" s="751"/>
      <c r="C1457" s="752"/>
      <c r="D1457" s="751"/>
      <c r="E1457" s="753"/>
      <c r="F1457" s="750"/>
      <c r="G1457" s="166">
        <v>2016</v>
      </c>
      <c r="H1457" s="365"/>
      <c r="I1457" s="365"/>
      <c r="J1457" s="369"/>
      <c r="K1457" s="369"/>
      <c r="L1457" s="369"/>
      <c r="M1457" s="369"/>
      <c r="N1457" s="369"/>
      <c r="O1457" s="369"/>
      <c r="P1457" s="369"/>
      <c r="Q1457" s="369"/>
      <c r="R1457" s="369"/>
      <c r="S1457" s="369"/>
      <c r="T1457" s="369"/>
      <c r="U1457" s="369"/>
      <c r="V1457" s="431"/>
      <c r="W1457" s="761"/>
      <c r="X1457" s="761"/>
      <c r="Y1457" s="763"/>
      <c r="Z1457" s="166"/>
      <c r="AA1457" s="166"/>
      <c r="AB1457" s="584"/>
    </row>
    <row r="1458" spans="1:28" ht="15.75" customHeight="1">
      <c r="A1458" s="759"/>
      <c r="B1458" s="751"/>
      <c r="C1458" s="752"/>
      <c r="D1458" s="751"/>
      <c r="E1458" s="753"/>
      <c r="F1458" s="750"/>
      <c r="G1458" s="166">
        <v>2023</v>
      </c>
      <c r="H1458" s="365"/>
      <c r="I1458" s="365"/>
      <c r="J1458" s="166"/>
      <c r="K1458" s="369"/>
      <c r="L1458" s="369"/>
      <c r="M1458" s="369"/>
      <c r="N1458" s="369"/>
      <c r="O1458" s="369"/>
      <c r="P1458" s="369"/>
      <c r="Q1458" s="369"/>
      <c r="R1458" s="369"/>
      <c r="S1458" s="369"/>
      <c r="T1458" s="369"/>
      <c r="U1458" s="369"/>
      <c r="V1458" s="431"/>
      <c r="W1458" s="761"/>
      <c r="X1458" s="761"/>
      <c r="Y1458" s="763"/>
      <c r="Z1458" s="166"/>
      <c r="AA1458" s="166"/>
      <c r="AB1458" s="584"/>
    </row>
    <row r="1459" spans="1:28" ht="15.75" customHeight="1">
      <c r="A1459" s="759"/>
      <c r="B1459" s="751"/>
      <c r="C1459" s="752"/>
      <c r="D1459" s="751"/>
      <c r="E1459" s="753"/>
      <c r="F1459" s="750" t="s">
        <v>388</v>
      </c>
      <c r="G1459" s="166">
        <v>2015</v>
      </c>
      <c r="H1459" s="365"/>
      <c r="I1459" s="365"/>
      <c r="J1459" s="166"/>
      <c r="K1459" s="369"/>
      <c r="L1459" s="369"/>
      <c r="M1459" s="369"/>
      <c r="N1459" s="369"/>
      <c r="O1459" s="369"/>
      <c r="P1459" s="369"/>
      <c r="Q1459" s="369"/>
      <c r="R1459" s="369"/>
      <c r="S1459" s="369"/>
      <c r="T1459" s="369"/>
      <c r="U1459" s="369"/>
      <c r="V1459" s="431"/>
      <c r="W1459" s="761"/>
      <c r="X1459" s="761"/>
      <c r="Y1459" s="763"/>
      <c r="Z1459" s="166"/>
      <c r="AA1459" s="166"/>
      <c r="AB1459" s="584"/>
    </row>
    <row r="1460" spans="1:28" ht="15.75" customHeight="1">
      <c r="A1460" s="759"/>
      <c r="B1460" s="751"/>
      <c r="C1460" s="752"/>
      <c r="D1460" s="751"/>
      <c r="E1460" s="753"/>
      <c r="F1460" s="750"/>
      <c r="G1460" s="166"/>
      <c r="H1460" s="365"/>
      <c r="I1460" s="365"/>
      <c r="J1460" s="166"/>
      <c r="K1460" s="369"/>
      <c r="L1460" s="369"/>
      <c r="M1460" s="369"/>
      <c r="N1460" s="369"/>
      <c r="O1460" s="369"/>
      <c r="P1460" s="369"/>
      <c r="Q1460" s="369"/>
      <c r="R1460" s="369"/>
      <c r="S1460" s="369"/>
      <c r="T1460" s="369"/>
      <c r="U1460" s="369"/>
      <c r="V1460" s="431"/>
      <c r="W1460" s="761"/>
      <c r="X1460" s="761"/>
      <c r="Y1460" s="763"/>
      <c r="Z1460" s="166"/>
      <c r="AA1460" s="166"/>
      <c r="AB1460" s="584"/>
    </row>
    <row r="1461" spans="1:28" ht="15.75" customHeight="1">
      <c r="A1461" s="759"/>
      <c r="B1461" s="751"/>
      <c r="C1461" s="752"/>
      <c r="D1461" s="751"/>
      <c r="E1461" s="753"/>
      <c r="F1461" s="750"/>
      <c r="G1461" s="166">
        <v>2023</v>
      </c>
      <c r="H1461" s="365"/>
      <c r="I1461" s="365"/>
      <c r="J1461" s="166"/>
      <c r="K1461" s="369"/>
      <c r="L1461" s="369"/>
      <c r="M1461" s="369"/>
      <c r="N1461" s="369"/>
      <c r="O1461" s="369"/>
      <c r="P1461" s="369"/>
      <c r="Q1461" s="369"/>
      <c r="R1461" s="369"/>
      <c r="S1461" s="369"/>
      <c r="T1461" s="369"/>
      <c r="U1461" s="369"/>
      <c r="V1461" s="431"/>
      <c r="W1461" s="761"/>
      <c r="X1461" s="761"/>
      <c r="Y1461" s="763"/>
      <c r="Z1461" s="166"/>
      <c r="AA1461" s="166"/>
      <c r="AB1461" s="584"/>
    </row>
    <row r="1462" spans="1:28" ht="12" customHeight="1">
      <c r="A1462" s="759"/>
      <c r="B1462" s="764" t="s">
        <v>140</v>
      </c>
      <c r="C1462" s="764"/>
      <c r="D1462" s="764"/>
      <c r="E1462" s="764"/>
      <c r="F1462" s="764"/>
      <c r="G1462" s="764"/>
      <c r="H1462" s="764"/>
      <c r="I1462" s="764"/>
      <c r="J1462" s="764"/>
      <c r="K1462" s="764"/>
      <c r="L1462" s="764"/>
      <c r="M1462" s="764"/>
      <c r="N1462" s="764"/>
      <c r="O1462" s="764"/>
      <c r="P1462" s="764"/>
      <c r="Q1462" s="764"/>
      <c r="R1462" s="764"/>
      <c r="S1462" s="764"/>
      <c r="T1462" s="764"/>
      <c r="U1462" s="764"/>
      <c r="V1462" s="764"/>
      <c r="W1462" s="764"/>
      <c r="X1462" s="764"/>
      <c r="Y1462" s="764"/>
      <c r="Z1462" s="764"/>
      <c r="AA1462" s="764"/>
      <c r="AB1462" s="764"/>
    </row>
    <row r="1463" spans="1:28" ht="12" customHeight="1">
      <c r="A1463" s="759"/>
      <c r="B1463" s="765"/>
      <c r="C1463" s="765"/>
      <c r="D1463" s="765"/>
      <c r="E1463" s="765"/>
      <c r="F1463" s="765"/>
      <c r="G1463" s="765"/>
      <c r="H1463" s="765"/>
      <c r="I1463" s="765"/>
      <c r="J1463" s="765"/>
      <c r="K1463" s="765"/>
      <c r="L1463" s="765"/>
      <c r="M1463" s="765"/>
      <c r="N1463" s="765"/>
      <c r="O1463" s="765"/>
      <c r="P1463" s="765"/>
      <c r="Q1463" s="765"/>
      <c r="R1463" s="765"/>
      <c r="S1463" s="765"/>
      <c r="T1463" s="765"/>
      <c r="U1463" s="765"/>
      <c r="V1463" s="765"/>
      <c r="W1463" s="765"/>
      <c r="X1463" s="765"/>
      <c r="Y1463" s="765"/>
      <c r="Z1463" s="765"/>
      <c r="AA1463" s="765"/>
      <c r="AB1463" s="765"/>
    </row>
    <row r="1464" spans="1:28" ht="32.25" customHeight="1">
      <c r="A1464" s="758" t="s">
        <v>647</v>
      </c>
      <c r="B1464" s="758"/>
      <c r="C1464" s="758"/>
      <c r="D1464" s="758"/>
      <c r="E1464" s="758"/>
      <c r="F1464" s="758"/>
      <c r="G1464" s="758"/>
      <c r="H1464" s="758"/>
      <c r="I1464" s="758"/>
      <c r="J1464" s="758"/>
      <c r="K1464" s="758"/>
      <c r="L1464" s="758"/>
      <c r="M1464" s="758"/>
      <c r="N1464" s="758"/>
      <c r="O1464" s="758"/>
      <c r="P1464" s="758"/>
      <c r="Q1464" s="758"/>
      <c r="R1464" s="758"/>
      <c r="S1464" s="758"/>
      <c r="T1464" s="758"/>
      <c r="U1464" s="758"/>
      <c r="V1464" s="758"/>
      <c r="W1464" s="758"/>
      <c r="X1464" s="758"/>
      <c r="Y1464" s="758"/>
      <c r="Z1464" s="758"/>
      <c r="AA1464" s="758"/>
      <c r="AB1464" s="758"/>
    </row>
    <row r="1465" spans="1:28" ht="15.75" customHeight="1">
      <c r="A1465" s="759" t="s">
        <v>693</v>
      </c>
      <c r="B1465" s="751">
        <v>1</v>
      </c>
      <c r="C1465" s="766" t="s">
        <v>397</v>
      </c>
      <c r="D1465" s="751" t="s">
        <v>396</v>
      </c>
      <c r="E1465" s="753" t="s">
        <v>385</v>
      </c>
      <c r="F1465" s="750" t="s">
        <v>389</v>
      </c>
      <c r="G1465" s="166">
        <v>2015</v>
      </c>
      <c r="H1465" s="369"/>
      <c r="I1465" s="369"/>
      <c r="J1465" s="369"/>
      <c r="K1465" s="369"/>
      <c r="L1465" s="369"/>
      <c r="M1465" s="369"/>
      <c r="N1465" s="369"/>
      <c r="O1465" s="369"/>
      <c r="P1465" s="448"/>
      <c r="Q1465" s="369"/>
      <c r="R1465" s="369"/>
      <c r="S1465" s="369"/>
      <c r="T1465" s="369"/>
      <c r="U1465" s="369"/>
      <c r="V1465" s="431"/>
      <c r="W1465" s="748" t="s">
        <v>384</v>
      </c>
      <c r="X1465" s="748" t="s">
        <v>384</v>
      </c>
      <c r="Y1465" s="763">
        <v>370</v>
      </c>
      <c r="Z1465" s="166"/>
      <c r="AA1465" s="166"/>
      <c r="AB1465" s="584"/>
    </row>
    <row r="1466" spans="1:28" ht="15.75" customHeight="1">
      <c r="A1466" s="759"/>
      <c r="B1466" s="751"/>
      <c r="C1466" s="766"/>
      <c r="D1466" s="751"/>
      <c r="E1466" s="753"/>
      <c r="F1466" s="750"/>
      <c r="G1466" s="166">
        <v>2016</v>
      </c>
      <c r="H1466" s="365"/>
      <c r="I1466" s="365"/>
      <c r="J1466" s="369"/>
      <c r="K1466" s="369"/>
      <c r="L1466" s="369"/>
      <c r="M1466" s="369"/>
      <c r="N1466" s="369"/>
      <c r="O1466" s="369"/>
      <c r="P1466" s="369"/>
      <c r="Q1466" s="369"/>
      <c r="R1466" s="369"/>
      <c r="S1466" s="369"/>
      <c r="T1466" s="369"/>
      <c r="U1466" s="369"/>
      <c r="V1466" s="431"/>
      <c r="W1466" s="748"/>
      <c r="X1466" s="748"/>
      <c r="Y1466" s="763"/>
      <c r="Z1466" s="166"/>
      <c r="AA1466" s="166"/>
      <c r="AB1466" s="584"/>
    </row>
    <row r="1467" spans="1:28" ht="15.75" customHeight="1">
      <c r="A1467" s="759"/>
      <c r="B1467" s="751"/>
      <c r="C1467" s="766"/>
      <c r="D1467" s="751"/>
      <c r="E1467" s="753"/>
      <c r="F1467" s="750"/>
      <c r="G1467" s="432">
        <v>2023</v>
      </c>
      <c r="H1467" s="365"/>
      <c r="I1467" s="365"/>
      <c r="J1467" s="166"/>
      <c r="K1467" s="369"/>
      <c r="L1467" s="369"/>
      <c r="M1467" s="369"/>
      <c r="N1467" s="369"/>
      <c r="O1467" s="369"/>
      <c r="P1467" s="369"/>
      <c r="Q1467" s="369"/>
      <c r="R1467" s="369"/>
      <c r="S1467" s="369"/>
      <c r="T1467" s="369"/>
      <c r="U1467" s="369"/>
      <c r="V1467" s="431"/>
      <c r="W1467" s="748"/>
      <c r="X1467" s="748"/>
      <c r="Y1467" s="763"/>
      <c r="Z1467" s="166"/>
      <c r="AA1467" s="166"/>
      <c r="AB1467" s="584"/>
    </row>
    <row r="1468" spans="1:28" ht="15.75" customHeight="1">
      <c r="A1468" s="759"/>
      <c r="B1468" s="751"/>
      <c r="C1468" s="766"/>
      <c r="D1468" s="751"/>
      <c r="E1468" s="753"/>
      <c r="F1468" s="750" t="s">
        <v>388</v>
      </c>
      <c r="G1468" s="166">
        <v>2015</v>
      </c>
      <c r="H1468" s="365"/>
      <c r="I1468" s="365"/>
      <c r="J1468" s="166"/>
      <c r="K1468" s="369"/>
      <c r="L1468" s="369"/>
      <c r="M1468" s="369"/>
      <c r="N1468" s="369"/>
      <c r="O1468" s="369"/>
      <c r="P1468" s="369"/>
      <c r="Q1468" s="369"/>
      <c r="R1468" s="369"/>
      <c r="S1468" s="369"/>
      <c r="T1468" s="369"/>
      <c r="U1468" s="369"/>
      <c r="V1468" s="431"/>
      <c r="W1468" s="748"/>
      <c r="X1468" s="748"/>
      <c r="Y1468" s="763"/>
      <c r="Z1468" s="166"/>
      <c r="AA1468" s="166"/>
      <c r="AB1468" s="584"/>
    </row>
    <row r="1469" spans="1:28" ht="15.75" customHeight="1">
      <c r="A1469" s="759"/>
      <c r="B1469" s="751"/>
      <c r="C1469" s="766"/>
      <c r="D1469" s="751"/>
      <c r="E1469" s="753"/>
      <c r="F1469" s="750"/>
      <c r="G1469" s="166">
        <v>2016</v>
      </c>
      <c r="H1469" s="365"/>
      <c r="I1469" s="365"/>
      <c r="J1469" s="166"/>
      <c r="K1469" s="369"/>
      <c r="L1469" s="369"/>
      <c r="M1469" s="369"/>
      <c r="N1469" s="369"/>
      <c r="O1469" s="369"/>
      <c r="P1469" s="369"/>
      <c r="Q1469" s="369"/>
      <c r="R1469" s="369"/>
      <c r="S1469" s="369"/>
      <c r="T1469" s="369"/>
      <c r="U1469" s="369"/>
      <c r="V1469" s="431"/>
      <c r="W1469" s="748"/>
      <c r="X1469" s="748"/>
      <c r="Y1469" s="763"/>
      <c r="Z1469" s="166"/>
      <c r="AA1469" s="166"/>
      <c r="AB1469" s="584"/>
    </row>
    <row r="1470" spans="1:28" ht="15.75" customHeight="1">
      <c r="A1470" s="759"/>
      <c r="B1470" s="751"/>
      <c r="C1470" s="766"/>
      <c r="D1470" s="751"/>
      <c r="E1470" s="753"/>
      <c r="F1470" s="750"/>
      <c r="G1470" s="166">
        <v>2023</v>
      </c>
      <c r="H1470" s="365"/>
      <c r="I1470" s="365"/>
      <c r="J1470" s="166"/>
      <c r="K1470" s="369"/>
      <c r="L1470" s="369"/>
      <c r="M1470" s="369"/>
      <c r="N1470" s="369"/>
      <c r="O1470" s="369"/>
      <c r="P1470" s="369"/>
      <c r="Q1470" s="369"/>
      <c r="R1470" s="369"/>
      <c r="S1470" s="369"/>
      <c r="T1470" s="369"/>
      <c r="U1470" s="369"/>
      <c r="V1470" s="431"/>
      <c r="W1470" s="748"/>
      <c r="X1470" s="748"/>
      <c r="Y1470" s="763"/>
      <c r="Z1470" s="166"/>
      <c r="AA1470" s="166"/>
      <c r="AB1470" s="584"/>
    </row>
    <row r="1471" spans="1:28" ht="15.75" customHeight="1">
      <c r="A1471" s="759"/>
      <c r="B1471" s="751">
        <v>2</v>
      </c>
      <c r="C1471" s="752" t="s">
        <v>395</v>
      </c>
      <c r="D1471" s="751" t="s">
        <v>386</v>
      </c>
      <c r="E1471" s="753" t="s">
        <v>385</v>
      </c>
      <c r="F1471" s="750" t="s">
        <v>389</v>
      </c>
      <c r="G1471" s="166">
        <v>2015</v>
      </c>
      <c r="H1471" s="369"/>
      <c r="I1471" s="369"/>
      <c r="J1471" s="369"/>
      <c r="K1471" s="369"/>
      <c r="L1471" s="369"/>
      <c r="M1471" s="369"/>
      <c r="N1471" s="369"/>
      <c r="O1471" s="369"/>
      <c r="P1471" s="448"/>
      <c r="Q1471" s="369"/>
      <c r="R1471" s="369"/>
      <c r="S1471" s="369"/>
      <c r="T1471" s="369"/>
      <c r="U1471" s="369"/>
      <c r="V1471" s="431"/>
      <c r="W1471" s="761" t="s">
        <v>384</v>
      </c>
      <c r="X1471" s="761" t="s">
        <v>384</v>
      </c>
      <c r="Y1471" s="763">
        <v>283000</v>
      </c>
      <c r="Z1471" s="166"/>
      <c r="AA1471" s="166"/>
      <c r="AB1471" s="584"/>
    </row>
    <row r="1472" spans="1:28" ht="15.75" customHeight="1">
      <c r="A1472" s="759"/>
      <c r="B1472" s="751"/>
      <c r="C1472" s="752"/>
      <c r="D1472" s="751"/>
      <c r="E1472" s="753"/>
      <c r="F1472" s="750"/>
      <c r="G1472" s="166">
        <v>2016</v>
      </c>
      <c r="H1472" s="365"/>
      <c r="I1472" s="365"/>
      <c r="J1472" s="369"/>
      <c r="K1472" s="369"/>
      <c r="L1472" s="369"/>
      <c r="M1472" s="369"/>
      <c r="N1472" s="369"/>
      <c r="O1472" s="369"/>
      <c r="P1472" s="369"/>
      <c r="Q1472" s="369"/>
      <c r="R1472" s="369"/>
      <c r="S1472" s="369"/>
      <c r="T1472" s="369"/>
      <c r="U1472" s="369"/>
      <c r="V1472" s="431"/>
      <c r="W1472" s="761"/>
      <c r="X1472" s="761"/>
      <c r="Y1472" s="763"/>
      <c r="Z1472" s="166"/>
      <c r="AA1472" s="166"/>
      <c r="AB1472" s="584"/>
    </row>
    <row r="1473" spans="1:28" ht="15.75" customHeight="1">
      <c r="A1473" s="759"/>
      <c r="B1473" s="751"/>
      <c r="C1473" s="752"/>
      <c r="D1473" s="751"/>
      <c r="E1473" s="753"/>
      <c r="F1473" s="750"/>
      <c r="G1473" s="166">
        <v>2023</v>
      </c>
      <c r="H1473" s="365"/>
      <c r="I1473" s="365"/>
      <c r="J1473" s="166"/>
      <c r="K1473" s="369"/>
      <c r="L1473" s="369"/>
      <c r="M1473" s="369"/>
      <c r="N1473" s="369"/>
      <c r="O1473" s="369"/>
      <c r="P1473" s="369"/>
      <c r="Q1473" s="369"/>
      <c r="R1473" s="369"/>
      <c r="S1473" s="369"/>
      <c r="T1473" s="369"/>
      <c r="U1473" s="369"/>
      <c r="V1473" s="431"/>
      <c r="W1473" s="761"/>
      <c r="X1473" s="761"/>
      <c r="Y1473" s="763"/>
      <c r="Z1473" s="166"/>
      <c r="AA1473" s="166"/>
      <c r="AB1473" s="584"/>
    </row>
    <row r="1474" spans="1:28" ht="15.75" customHeight="1">
      <c r="A1474" s="759"/>
      <c r="B1474" s="751"/>
      <c r="C1474" s="752"/>
      <c r="D1474" s="751"/>
      <c r="E1474" s="753"/>
      <c r="F1474" s="750" t="s">
        <v>388</v>
      </c>
      <c r="G1474" s="166">
        <v>2015</v>
      </c>
      <c r="H1474" s="365"/>
      <c r="I1474" s="365"/>
      <c r="J1474" s="166"/>
      <c r="K1474" s="369"/>
      <c r="L1474" s="369"/>
      <c r="M1474" s="369"/>
      <c r="N1474" s="369"/>
      <c r="O1474" s="369"/>
      <c r="P1474" s="369"/>
      <c r="Q1474" s="369"/>
      <c r="R1474" s="369"/>
      <c r="S1474" s="369"/>
      <c r="T1474" s="369"/>
      <c r="U1474" s="369"/>
      <c r="V1474" s="431"/>
      <c r="W1474" s="761"/>
      <c r="X1474" s="761"/>
      <c r="Y1474" s="763"/>
      <c r="Z1474" s="166"/>
      <c r="AA1474" s="166"/>
      <c r="AB1474" s="584"/>
    </row>
    <row r="1475" spans="1:28" ht="15.75" customHeight="1">
      <c r="A1475" s="759"/>
      <c r="B1475" s="751"/>
      <c r="C1475" s="752"/>
      <c r="D1475" s="751"/>
      <c r="E1475" s="753"/>
      <c r="F1475" s="750"/>
      <c r="G1475" s="166">
        <v>2016</v>
      </c>
      <c r="H1475" s="365"/>
      <c r="I1475" s="365"/>
      <c r="J1475" s="166"/>
      <c r="K1475" s="369"/>
      <c r="L1475" s="369"/>
      <c r="M1475" s="369"/>
      <c r="N1475" s="369"/>
      <c r="O1475" s="369"/>
      <c r="P1475" s="369"/>
      <c r="Q1475" s="369"/>
      <c r="R1475" s="369"/>
      <c r="S1475" s="369"/>
      <c r="T1475" s="369"/>
      <c r="U1475" s="369"/>
      <c r="V1475" s="431"/>
      <c r="W1475" s="761"/>
      <c r="X1475" s="761"/>
      <c r="Y1475" s="763"/>
      <c r="Z1475" s="166"/>
      <c r="AA1475" s="166"/>
      <c r="AB1475" s="584"/>
    </row>
    <row r="1476" spans="1:28" ht="15.75" customHeight="1">
      <c r="A1476" s="759"/>
      <c r="B1476" s="751"/>
      <c r="C1476" s="752"/>
      <c r="D1476" s="751"/>
      <c r="E1476" s="753"/>
      <c r="F1476" s="750"/>
      <c r="G1476" s="166">
        <v>2023</v>
      </c>
      <c r="H1476" s="365"/>
      <c r="I1476" s="365"/>
      <c r="J1476" s="166"/>
      <c r="K1476" s="369"/>
      <c r="L1476" s="369"/>
      <c r="M1476" s="369"/>
      <c r="N1476" s="369"/>
      <c r="O1476" s="369"/>
      <c r="P1476" s="369"/>
      <c r="Q1476" s="369"/>
      <c r="R1476" s="369"/>
      <c r="S1476" s="369"/>
      <c r="T1476" s="369"/>
      <c r="U1476" s="369"/>
      <c r="V1476" s="431"/>
      <c r="W1476" s="761"/>
      <c r="X1476" s="761"/>
      <c r="Y1476" s="763"/>
      <c r="Z1476" s="166"/>
      <c r="AA1476" s="166"/>
      <c r="AB1476" s="584"/>
    </row>
    <row r="1477" spans="1:28" ht="15.75" customHeight="1">
      <c r="A1477" s="759"/>
      <c r="B1477" s="751">
        <v>3</v>
      </c>
      <c r="C1477" s="752" t="s">
        <v>394</v>
      </c>
      <c r="D1477" s="751" t="s">
        <v>390</v>
      </c>
      <c r="E1477" s="753" t="s">
        <v>385</v>
      </c>
      <c r="F1477" s="750" t="s">
        <v>389</v>
      </c>
      <c r="G1477" s="166">
        <v>2015</v>
      </c>
      <c r="H1477" s="369"/>
      <c r="I1477" s="369"/>
      <c r="J1477" s="369"/>
      <c r="K1477" s="369"/>
      <c r="L1477" s="369"/>
      <c r="M1477" s="369"/>
      <c r="N1477" s="369"/>
      <c r="O1477" s="369"/>
      <c r="P1477" s="448"/>
      <c r="Q1477" s="369"/>
      <c r="R1477" s="369"/>
      <c r="S1477" s="369"/>
      <c r="T1477" s="369"/>
      <c r="U1477" s="369"/>
      <c r="V1477" s="431"/>
      <c r="W1477" s="748" t="s">
        <v>384</v>
      </c>
      <c r="X1477" s="748" t="s">
        <v>384</v>
      </c>
      <c r="Y1477" s="763">
        <v>290</v>
      </c>
      <c r="Z1477" s="166"/>
      <c r="AA1477" s="166"/>
      <c r="AB1477" s="584"/>
    </row>
    <row r="1478" spans="1:28" ht="15.75" customHeight="1">
      <c r="A1478" s="759"/>
      <c r="B1478" s="751"/>
      <c r="C1478" s="752"/>
      <c r="D1478" s="751"/>
      <c r="E1478" s="753"/>
      <c r="F1478" s="750"/>
      <c r="G1478" s="166">
        <v>2016</v>
      </c>
      <c r="H1478" s="365"/>
      <c r="I1478" s="365"/>
      <c r="J1478" s="369"/>
      <c r="K1478" s="369"/>
      <c r="L1478" s="369"/>
      <c r="M1478" s="369"/>
      <c r="N1478" s="369"/>
      <c r="O1478" s="369"/>
      <c r="P1478" s="369"/>
      <c r="Q1478" s="369"/>
      <c r="R1478" s="369"/>
      <c r="S1478" s="369"/>
      <c r="T1478" s="369"/>
      <c r="U1478" s="369"/>
      <c r="V1478" s="431"/>
      <c r="W1478" s="748"/>
      <c r="X1478" s="748"/>
      <c r="Y1478" s="763"/>
      <c r="Z1478" s="166"/>
      <c r="AA1478" s="166"/>
      <c r="AB1478" s="584"/>
    </row>
    <row r="1479" spans="1:28" ht="15.75" customHeight="1">
      <c r="A1479" s="759"/>
      <c r="B1479" s="751"/>
      <c r="C1479" s="752"/>
      <c r="D1479" s="751"/>
      <c r="E1479" s="753"/>
      <c r="F1479" s="750"/>
      <c r="G1479" s="166">
        <v>2023</v>
      </c>
      <c r="H1479" s="365"/>
      <c r="I1479" s="365"/>
      <c r="J1479" s="166"/>
      <c r="K1479" s="369"/>
      <c r="L1479" s="369"/>
      <c r="M1479" s="369"/>
      <c r="N1479" s="369"/>
      <c r="O1479" s="369"/>
      <c r="P1479" s="369"/>
      <c r="Q1479" s="369"/>
      <c r="R1479" s="369"/>
      <c r="S1479" s="369"/>
      <c r="T1479" s="369"/>
      <c r="U1479" s="369"/>
      <c r="V1479" s="431"/>
      <c r="W1479" s="748"/>
      <c r="X1479" s="748"/>
      <c r="Y1479" s="763"/>
      <c r="Z1479" s="166"/>
      <c r="AA1479" s="166"/>
      <c r="AB1479" s="584"/>
    </row>
    <row r="1480" spans="1:28" ht="15.75" customHeight="1">
      <c r="A1480" s="759"/>
      <c r="B1480" s="751"/>
      <c r="C1480" s="752"/>
      <c r="D1480" s="751"/>
      <c r="E1480" s="753"/>
      <c r="F1480" s="750" t="s">
        <v>388</v>
      </c>
      <c r="G1480" s="166">
        <v>2015</v>
      </c>
      <c r="H1480" s="365"/>
      <c r="I1480" s="365"/>
      <c r="J1480" s="166"/>
      <c r="K1480" s="369"/>
      <c r="L1480" s="369"/>
      <c r="M1480" s="369"/>
      <c r="N1480" s="369"/>
      <c r="O1480" s="369"/>
      <c r="P1480" s="369"/>
      <c r="Q1480" s="369"/>
      <c r="R1480" s="369"/>
      <c r="S1480" s="369"/>
      <c r="T1480" s="369"/>
      <c r="U1480" s="369"/>
      <c r="V1480" s="431"/>
      <c r="W1480" s="748"/>
      <c r="X1480" s="748"/>
      <c r="Y1480" s="763"/>
      <c r="Z1480" s="166"/>
      <c r="AA1480" s="166"/>
      <c r="AB1480" s="584"/>
    </row>
    <row r="1481" spans="1:28" ht="15.75" customHeight="1">
      <c r="A1481" s="759"/>
      <c r="B1481" s="751"/>
      <c r="C1481" s="752"/>
      <c r="D1481" s="751"/>
      <c r="E1481" s="753"/>
      <c r="F1481" s="750"/>
      <c r="G1481" s="166">
        <v>2016</v>
      </c>
      <c r="H1481" s="365"/>
      <c r="I1481" s="365"/>
      <c r="J1481" s="166"/>
      <c r="K1481" s="369"/>
      <c r="L1481" s="369"/>
      <c r="M1481" s="369"/>
      <c r="N1481" s="369"/>
      <c r="O1481" s="369"/>
      <c r="P1481" s="369"/>
      <c r="Q1481" s="369"/>
      <c r="R1481" s="369"/>
      <c r="S1481" s="369"/>
      <c r="T1481" s="369"/>
      <c r="U1481" s="369"/>
      <c r="V1481" s="431"/>
      <c r="W1481" s="748"/>
      <c r="X1481" s="748"/>
      <c r="Y1481" s="763"/>
      <c r="Z1481" s="166"/>
      <c r="AA1481" s="166"/>
      <c r="AB1481" s="584"/>
    </row>
    <row r="1482" spans="1:28" ht="15.75" customHeight="1">
      <c r="A1482" s="759"/>
      <c r="B1482" s="751"/>
      <c r="C1482" s="752"/>
      <c r="D1482" s="751"/>
      <c r="E1482" s="753"/>
      <c r="F1482" s="750"/>
      <c r="G1482" s="166">
        <v>2023</v>
      </c>
      <c r="H1482" s="365"/>
      <c r="I1482" s="365"/>
      <c r="J1482" s="166"/>
      <c r="K1482" s="369"/>
      <c r="L1482" s="369"/>
      <c r="M1482" s="369"/>
      <c r="N1482" s="369"/>
      <c r="O1482" s="369"/>
      <c r="P1482" s="369"/>
      <c r="Q1482" s="369"/>
      <c r="R1482" s="369"/>
      <c r="S1482" s="369"/>
      <c r="T1482" s="369"/>
      <c r="U1482" s="369"/>
      <c r="V1482" s="431"/>
      <c r="W1482" s="748"/>
      <c r="X1482" s="748"/>
      <c r="Y1482" s="763"/>
      <c r="Z1482" s="166"/>
      <c r="AA1482" s="166"/>
      <c r="AB1482" s="584"/>
    </row>
    <row r="1483" spans="1:28" ht="15.75" customHeight="1">
      <c r="A1483" s="759"/>
      <c r="B1483" s="751">
        <v>4</v>
      </c>
      <c r="C1483" s="752" t="s">
        <v>648</v>
      </c>
      <c r="D1483" s="751" t="s">
        <v>390</v>
      </c>
      <c r="E1483" s="753" t="s">
        <v>385</v>
      </c>
      <c r="F1483" s="750" t="s">
        <v>389</v>
      </c>
      <c r="G1483" s="166">
        <v>2015</v>
      </c>
      <c r="H1483" s="369"/>
      <c r="I1483" s="369"/>
      <c r="J1483" s="369"/>
      <c r="K1483" s="369"/>
      <c r="L1483" s="369"/>
      <c r="M1483" s="369"/>
      <c r="N1483" s="369"/>
      <c r="O1483" s="369"/>
      <c r="P1483" s="448"/>
      <c r="Q1483" s="369"/>
      <c r="R1483" s="369"/>
      <c r="S1483" s="369"/>
      <c r="T1483" s="369"/>
      <c r="U1483" s="369"/>
      <c r="V1483" s="431"/>
      <c r="W1483" s="748" t="s">
        <v>384</v>
      </c>
      <c r="X1483" s="748" t="s">
        <v>384</v>
      </c>
      <c r="Y1483" s="763">
        <v>240</v>
      </c>
      <c r="Z1483" s="166"/>
      <c r="AA1483" s="166"/>
      <c r="AB1483" s="584"/>
    </row>
    <row r="1484" spans="1:28" ht="15.75" customHeight="1">
      <c r="A1484" s="759"/>
      <c r="B1484" s="751"/>
      <c r="C1484" s="752"/>
      <c r="D1484" s="751"/>
      <c r="E1484" s="753"/>
      <c r="F1484" s="750"/>
      <c r="G1484" s="166">
        <v>2016</v>
      </c>
      <c r="H1484" s="365"/>
      <c r="I1484" s="365"/>
      <c r="J1484" s="369"/>
      <c r="K1484" s="369"/>
      <c r="L1484" s="369"/>
      <c r="M1484" s="369"/>
      <c r="N1484" s="369"/>
      <c r="O1484" s="369"/>
      <c r="P1484" s="369"/>
      <c r="Q1484" s="369"/>
      <c r="R1484" s="369"/>
      <c r="S1484" s="369"/>
      <c r="T1484" s="369"/>
      <c r="U1484" s="369"/>
      <c r="V1484" s="431"/>
      <c r="W1484" s="748"/>
      <c r="X1484" s="748"/>
      <c r="Y1484" s="763"/>
      <c r="Z1484" s="166"/>
      <c r="AA1484" s="166"/>
      <c r="AB1484" s="584"/>
    </row>
    <row r="1485" spans="1:28" ht="15.75" customHeight="1">
      <c r="A1485" s="759"/>
      <c r="B1485" s="751"/>
      <c r="C1485" s="752"/>
      <c r="D1485" s="751"/>
      <c r="E1485" s="753"/>
      <c r="F1485" s="750"/>
      <c r="G1485" s="166">
        <v>2023</v>
      </c>
      <c r="H1485" s="365"/>
      <c r="I1485" s="365"/>
      <c r="J1485" s="166"/>
      <c r="K1485" s="369"/>
      <c r="L1485" s="369"/>
      <c r="M1485" s="369"/>
      <c r="N1485" s="369"/>
      <c r="O1485" s="369"/>
      <c r="P1485" s="369"/>
      <c r="Q1485" s="369"/>
      <c r="R1485" s="369"/>
      <c r="S1485" s="369"/>
      <c r="T1485" s="369"/>
      <c r="U1485" s="369"/>
      <c r="V1485" s="431"/>
      <c r="W1485" s="748"/>
      <c r="X1485" s="748"/>
      <c r="Y1485" s="763"/>
      <c r="Z1485" s="166"/>
      <c r="AA1485" s="166"/>
      <c r="AB1485" s="584"/>
    </row>
    <row r="1486" spans="1:28" ht="15.75" customHeight="1">
      <c r="A1486" s="759"/>
      <c r="B1486" s="751"/>
      <c r="C1486" s="752"/>
      <c r="D1486" s="751"/>
      <c r="E1486" s="753"/>
      <c r="F1486" s="750" t="s">
        <v>388</v>
      </c>
      <c r="G1486" s="166">
        <v>2015</v>
      </c>
      <c r="H1486" s="365"/>
      <c r="I1486" s="365"/>
      <c r="J1486" s="166"/>
      <c r="K1486" s="369"/>
      <c r="L1486" s="369"/>
      <c r="M1486" s="369"/>
      <c r="N1486" s="369"/>
      <c r="O1486" s="369"/>
      <c r="P1486" s="369"/>
      <c r="Q1486" s="369"/>
      <c r="R1486" s="369"/>
      <c r="S1486" s="369"/>
      <c r="T1486" s="369"/>
      <c r="U1486" s="369"/>
      <c r="V1486" s="431"/>
      <c r="W1486" s="748"/>
      <c r="X1486" s="748"/>
      <c r="Y1486" s="763"/>
      <c r="Z1486" s="166"/>
      <c r="AA1486" s="166"/>
      <c r="AB1486" s="584"/>
    </row>
    <row r="1487" spans="1:28" ht="15.75" customHeight="1">
      <c r="A1487" s="759"/>
      <c r="B1487" s="751"/>
      <c r="C1487" s="752"/>
      <c r="D1487" s="751"/>
      <c r="E1487" s="753"/>
      <c r="F1487" s="750"/>
      <c r="G1487" s="166">
        <v>2016</v>
      </c>
      <c r="H1487" s="365"/>
      <c r="I1487" s="365"/>
      <c r="J1487" s="166"/>
      <c r="K1487" s="369"/>
      <c r="L1487" s="369"/>
      <c r="M1487" s="369"/>
      <c r="N1487" s="369"/>
      <c r="O1487" s="369"/>
      <c r="P1487" s="369"/>
      <c r="Q1487" s="369"/>
      <c r="R1487" s="369"/>
      <c r="S1487" s="369"/>
      <c r="T1487" s="369"/>
      <c r="U1487" s="369"/>
      <c r="V1487" s="431"/>
      <c r="W1487" s="748"/>
      <c r="X1487" s="748"/>
      <c r="Y1487" s="763"/>
      <c r="Z1487" s="166"/>
      <c r="AA1487" s="166"/>
      <c r="AB1487" s="584"/>
    </row>
    <row r="1488" spans="1:28" ht="15.75" customHeight="1">
      <c r="A1488" s="759"/>
      <c r="B1488" s="751"/>
      <c r="C1488" s="752"/>
      <c r="D1488" s="751"/>
      <c r="E1488" s="753"/>
      <c r="F1488" s="750"/>
      <c r="G1488" s="166">
        <v>2023</v>
      </c>
      <c r="H1488" s="365"/>
      <c r="I1488" s="365"/>
      <c r="J1488" s="166"/>
      <c r="K1488" s="369"/>
      <c r="L1488" s="369"/>
      <c r="M1488" s="369"/>
      <c r="N1488" s="369"/>
      <c r="O1488" s="369"/>
      <c r="P1488" s="369"/>
      <c r="Q1488" s="369"/>
      <c r="R1488" s="369"/>
      <c r="S1488" s="369"/>
      <c r="T1488" s="369"/>
      <c r="U1488" s="369"/>
      <c r="V1488" s="431"/>
      <c r="W1488" s="748"/>
      <c r="X1488" s="748"/>
      <c r="Y1488" s="763"/>
      <c r="Z1488" s="166"/>
      <c r="AA1488" s="166"/>
      <c r="AB1488" s="584"/>
    </row>
    <row r="1489" spans="1:28" ht="15.75" customHeight="1">
      <c r="A1489" s="759"/>
      <c r="B1489" s="751">
        <v>5</v>
      </c>
      <c r="C1489" s="752" t="s">
        <v>649</v>
      </c>
      <c r="D1489" s="751" t="s">
        <v>390</v>
      </c>
      <c r="E1489" s="753" t="s">
        <v>385</v>
      </c>
      <c r="F1489" s="750" t="s">
        <v>389</v>
      </c>
      <c r="G1489" s="166">
        <v>2015</v>
      </c>
      <c r="H1489" s="369"/>
      <c r="I1489" s="369"/>
      <c r="J1489" s="369"/>
      <c r="K1489" s="369"/>
      <c r="L1489" s="369"/>
      <c r="M1489" s="369"/>
      <c r="N1489" s="369"/>
      <c r="O1489" s="369"/>
      <c r="P1489" s="448"/>
      <c r="Q1489" s="369"/>
      <c r="R1489" s="369"/>
      <c r="S1489" s="369"/>
      <c r="T1489" s="369"/>
      <c r="U1489" s="369"/>
      <c r="V1489" s="431"/>
      <c r="W1489" s="748" t="s">
        <v>384</v>
      </c>
      <c r="X1489" s="748" t="s">
        <v>384</v>
      </c>
      <c r="Y1489" s="763">
        <v>1</v>
      </c>
      <c r="Z1489" s="166"/>
      <c r="AA1489" s="166"/>
      <c r="AB1489" s="584"/>
    </row>
    <row r="1490" spans="1:28" ht="15.75" customHeight="1">
      <c r="A1490" s="759"/>
      <c r="B1490" s="751"/>
      <c r="C1490" s="752"/>
      <c r="D1490" s="751"/>
      <c r="E1490" s="753"/>
      <c r="F1490" s="750"/>
      <c r="G1490" s="166">
        <v>2016</v>
      </c>
      <c r="H1490" s="365"/>
      <c r="I1490" s="365"/>
      <c r="J1490" s="369"/>
      <c r="K1490" s="369"/>
      <c r="L1490" s="369"/>
      <c r="M1490" s="369"/>
      <c r="N1490" s="369"/>
      <c r="O1490" s="369"/>
      <c r="P1490" s="369"/>
      <c r="Q1490" s="369"/>
      <c r="R1490" s="369"/>
      <c r="S1490" s="369"/>
      <c r="T1490" s="369"/>
      <c r="U1490" s="369"/>
      <c r="V1490" s="431"/>
      <c r="W1490" s="748"/>
      <c r="X1490" s="748"/>
      <c r="Y1490" s="763"/>
      <c r="Z1490" s="166"/>
      <c r="AA1490" s="166"/>
      <c r="AB1490" s="584"/>
    </row>
    <row r="1491" spans="1:28" ht="15.75" customHeight="1">
      <c r="A1491" s="759"/>
      <c r="B1491" s="751"/>
      <c r="C1491" s="752"/>
      <c r="D1491" s="751"/>
      <c r="E1491" s="753"/>
      <c r="F1491" s="750"/>
      <c r="G1491" s="166">
        <v>2023</v>
      </c>
      <c r="H1491" s="365"/>
      <c r="I1491" s="365"/>
      <c r="J1491" s="166"/>
      <c r="K1491" s="369"/>
      <c r="L1491" s="369"/>
      <c r="M1491" s="369"/>
      <c r="N1491" s="369"/>
      <c r="O1491" s="369"/>
      <c r="P1491" s="369"/>
      <c r="Q1491" s="369"/>
      <c r="R1491" s="369"/>
      <c r="S1491" s="369"/>
      <c r="T1491" s="369"/>
      <c r="U1491" s="369"/>
      <c r="V1491" s="431"/>
      <c r="W1491" s="748"/>
      <c r="X1491" s="748"/>
      <c r="Y1491" s="763"/>
      <c r="Z1491" s="166"/>
      <c r="AA1491" s="166"/>
      <c r="AB1491" s="584"/>
    </row>
    <row r="1492" spans="1:28" ht="15.75" customHeight="1">
      <c r="A1492" s="759"/>
      <c r="B1492" s="751"/>
      <c r="C1492" s="752"/>
      <c r="D1492" s="751"/>
      <c r="E1492" s="753"/>
      <c r="F1492" s="750" t="s">
        <v>388</v>
      </c>
      <c r="G1492" s="166">
        <v>2015</v>
      </c>
      <c r="H1492" s="365"/>
      <c r="I1492" s="365"/>
      <c r="J1492" s="166"/>
      <c r="K1492" s="369"/>
      <c r="L1492" s="369"/>
      <c r="M1492" s="369"/>
      <c r="N1492" s="369"/>
      <c r="O1492" s="369"/>
      <c r="P1492" s="369"/>
      <c r="Q1492" s="369"/>
      <c r="R1492" s="369"/>
      <c r="S1492" s="369"/>
      <c r="T1492" s="369"/>
      <c r="U1492" s="369"/>
      <c r="V1492" s="431"/>
      <c r="W1492" s="748"/>
      <c r="X1492" s="748"/>
      <c r="Y1492" s="763"/>
      <c r="Z1492" s="166"/>
      <c r="AA1492" s="166"/>
      <c r="AB1492" s="584"/>
    </row>
    <row r="1493" spans="1:28" ht="15.75" customHeight="1">
      <c r="A1493" s="759"/>
      <c r="B1493" s="751"/>
      <c r="C1493" s="752"/>
      <c r="D1493" s="751"/>
      <c r="E1493" s="753"/>
      <c r="F1493" s="750"/>
      <c r="G1493" s="166">
        <v>2016</v>
      </c>
      <c r="H1493" s="365"/>
      <c r="I1493" s="365"/>
      <c r="J1493" s="166"/>
      <c r="K1493" s="369"/>
      <c r="L1493" s="369"/>
      <c r="M1493" s="369"/>
      <c r="N1493" s="369"/>
      <c r="O1493" s="369"/>
      <c r="P1493" s="369"/>
      <c r="Q1493" s="369"/>
      <c r="R1493" s="369"/>
      <c r="S1493" s="369"/>
      <c r="T1493" s="369"/>
      <c r="U1493" s="369"/>
      <c r="V1493" s="431"/>
      <c r="W1493" s="748"/>
      <c r="X1493" s="748"/>
      <c r="Y1493" s="763"/>
      <c r="Z1493" s="166"/>
      <c r="AA1493" s="166"/>
      <c r="AB1493" s="584"/>
    </row>
    <row r="1494" spans="1:28" ht="15.75" customHeight="1">
      <c r="A1494" s="759"/>
      <c r="B1494" s="751"/>
      <c r="C1494" s="752"/>
      <c r="D1494" s="751"/>
      <c r="E1494" s="753"/>
      <c r="F1494" s="750"/>
      <c r="G1494" s="166">
        <v>2023</v>
      </c>
      <c r="H1494" s="365"/>
      <c r="I1494" s="365"/>
      <c r="J1494" s="166"/>
      <c r="K1494" s="369"/>
      <c r="L1494" s="369"/>
      <c r="M1494" s="369"/>
      <c r="N1494" s="369"/>
      <c r="O1494" s="369"/>
      <c r="P1494" s="369"/>
      <c r="Q1494" s="369"/>
      <c r="R1494" s="369"/>
      <c r="S1494" s="369"/>
      <c r="T1494" s="369"/>
      <c r="U1494" s="369"/>
      <c r="V1494" s="431"/>
      <c r="W1494" s="748"/>
      <c r="X1494" s="748"/>
      <c r="Y1494" s="763"/>
      <c r="Z1494" s="166"/>
      <c r="AA1494" s="166"/>
      <c r="AB1494" s="584"/>
    </row>
    <row r="1495" spans="1:28" ht="15.75" customHeight="1">
      <c r="A1495" s="759"/>
      <c r="B1495" s="751">
        <v>6</v>
      </c>
      <c r="C1495" s="752" t="s">
        <v>650</v>
      </c>
      <c r="D1495" s="751" t="s">
        <v>390</v>
      </c>
      <c r="E1495" s="753" t="s">
        <v>385</v>
      </c>
      <c r="F1495" s="750" t="s">
        <v>389</v>
      </c>
      <c r="G1495" s="166">
        <v>2015</v>
      </c>
      <c r="H1495" s="369"/>
      <c r="I1495" s="369"/>
      <c r="J1495" s="369"/>
      <c r="K1495" s="369"/>
      <c r="L1495" s="369"/>
      <c r="M1495" s="369"/>
      <c r="N1495" s="369"/>
      <c r="O1495" s="369"/>
      <c r="P1495" s="448"/>
      <c r="Q1495" s="369"/>
      <c r="R1495" s="369"/>
      <c r="S1495" s="369"/>
      <c r="T1495" s="369"/>
      <c r="U1495" s="369"/>
      <c r="V1495" s="431"/>
      <c r="W1495" s="748" t="s">
        <v>384</v>
      </c>
      <c r="X1495" s="748" t="s">
        <v>384</v>
      </c>
      <c r="Y1495" s="763">
        <v>650</v>
      </c>
      <c r="Z1495" s="166"/>
      <c r="AA1495" s="166"/>
      <c r="AB1495" s="584"/>
    </row>
    <row r="1496" spans="1:28" ht="15.75" customHeight="1">
      <c r="A1496" s="759"/>
      <c r="B1496" s="751"/>
      <c r="C1496" s="752"/>
      <c r="D1496" s="751"/>
      <c r="E1496" s="753"/>
      <c r="F1496" s="750"/>
      <c r="G1496" s="166">
        <v>2016</v>
      </c>
      <c r="H1496" s="365"/>
      <c r="I1496" s="365"/>
      <c r="J1496" s="369"/>
      <c r="K1496" s="369"/>
      <c r="L1496" s="369"/>
      <c r="M1496" s="369"/>
      <c r="N1496" s="369"/>
      <c r="O1496" s="369"/>
      <c r="P1496" s="369"/>
      <c r="Q1496" s="369"/>
      <c r="R1496" s="369"/>
      <c r="S1496" s="369"/>
      <c r="T1496" s="369"/>
      <c r="U1496" s="369"/>
      <c r="V1496" s="431"/>
      <c r="W1496" s="748"/>
      <c r="X1496" s="748"/>
      <c r="Y1496" s="763"/>
      <c r="Z1496" s="166"/>
      <c r="AA1496" s="166"/>
      <c r="AB1496" s="584"/>
    </row>
    <row r="1497" spans="1:28" ht="15.75" customHeight="1">
      <c r="A1497" s="759"/>
      <c r="B1497" s="751"/>
      <c r="C1497" s="752"/>
      <c r="D1497" s="751"/>
      <c r="E1497" s="753"/>
      <c r="F1497" s="750"/>
      <c r="G1497" s="166">
        <v>2023</v>
      </c>
      <c r="H1497" s="365"/>
      <c r="I1497" s="365"/>
      <c r="J1497" s="166"/>
      <c r="K1497" s="369"/>
      <c r="L1497" s="369"/>
      <c r="M1497" s="369"/>
      <c r="N1497" s="369"/>
      <c r="O1497" s="369"/>
      <c r="P1497" s="369"/>
      <c r="Q1497" s="369"/>
      <c r="R1497" s="369"/>
      <c r="S1497" s="369"/>
      <c r="T1497" s="369"/>
      <c r="U1497" s="369"/>
      <c r="V1497" s="431"/>
      <c r="W1497" s="748"/>
      <c r="X1497" s="748"/>
      <c r="Y1497" s="763"/>
      <c r="Z1497" s="166"/>
      <c r="AA1497" s="166"/>
      <c r="AB1497" s="584"/>
    </row>
    <row r="1498" spans="1:28" ht="15.75" customHeight="1">
      <c r="A1498" s="759"/>
      <c r="B1498" s="751"/>
      <c r="C1498" s="752"/>
      <c r="D1498" s="751"/>
      <c r="E1498" s="753"/>
      <c r="F1498" s="750" t="s">
        <v>388</v>
      </c>
      <c r="G1498" s="166">
        <v>2015</v>
      </c>
      <c r="H1498" s="365"/>
      <c r="I1498" s="365"/>
      <c r="J1498" s="166"/>
      <c r="K1498" s="369"/>
      <c r="L1498" s="369"/>
      <c r="M1498" s="369"/>
      <c r="N1498" s="369"/>
      <c r="O1498" s="369"/>
      <c r="P1498" s="369"/>
      <c r="Q1498" s="369"/>
      <c r="R1498" s="369"/>
      <c r="S1498" s="369"/>
      <c r="T1498" s="369"/>
      <c r="U1498" s="369"/>
      <c r="V1498" s="431"/>
      <c r="W1498" s="748"/>
      <c r="X1498" s="748"/>
      <c r="Y1498" s="763"/>
      <c r="Z1498" s="166"/>
      <c r="AA1498" s="166"/>
      <c r="AB1498" s="584"/>
    </row>
    <row r="1499" spans="1:28" ht="15.75" customHeight="1">
      <c r="A1499" s="759"/>
      <c r="B1499" s="751"/>
      <c r="C1499" s="752"/>
      <c r="D1499" s="751"/>
      <c r="E1499" s="753"/>
      <c r="F1499" s="750"/>
      <c r="G1499" s="166">
        <v>2016</v>
      </c>
      <c r="H1499" s="365"/>
      <c r="I1499" s="365"/>
      <c r="J1499" s="166"/>
      <c r="K1499" s="369"/>
      <c r="L1499" s="369"/>
      <c r="M1499" s="369"/>
      <c r="N1499" s="369"/>
      <c r="O1499" s="369"/>
      <c r="P1499" s="369"/>
      <c r="Q1499" s="369"/>
      <c r="R1499" s="369"/>
      <c r="S1499" s="369"/>
      <c r="T1499" s="369"/>
      <c r="U1499" s="369"/>
      <c r="V1499" s="431"/>
      <c r="W1499" s="748"/>
      <c r="X1499" s="748"/>
      <c r="Y1499" s="763"/>
      <c r="Z1499" s="166"/>
      <c r="AA1499" s="166"/>
      <c r="AB1499" s="584"/>
    </row>
    <row r="1500" spans="1:28" ht="15.75" customHeight="1">
      <c r="A1500" s="759"/>
      <c r="B1500" s="751"/>
      <c r="C1500" s="752"/>
      <c r="D1500" s="751"/>
      <c r="E1500" s="753"/>
      <c r="F1500" s="750"/>
      <c r="G1500" s="166">
        <v>2023</v>
      </c>
      <c r="H1500" s="365"/>
      <c r="I1500" s="365"/>
      <c r="J1500" s="166"/>
      <c r="K1500" s="369"/>
      <c r="L1500" s="369"/>
      <c r="M1500" s="369"/>
      <c r="N1500" s="369"/>
      <c r="O1500" s="369"/>
      <c r="P1500" s="369"/>
      <c r="Q1500" s="369"/>
      <c r="R1500" s="369"/>
      <c r="S1500" s="369"/>
      <c r="T1500" s="369"/>
      <c r="U1500" s="369"/>
      <c r="V1500" s="431"/>
      <c r="W1500" s="748"/>
      <c r="X1500" s="748"/>
      <c r="Y1500" s="763"/>
      <c r="Z1500" s="166"/>
      <c r="AA1500" s="166"/>
      <c r="AB1500" s="584"/>
    </row>
    <row r="1501" spans="1:28" ht="15.75" customHeight="1">
      <c r="A1501" s="759"/>
      <c r="B1501" s="751">
        <v>7</v>
      </c>
      <c r="C1501" s="752" t="s">
        <v>651</v>
      </c>
      <c r="D1501" s="751" t="s">
        <v>390</v>
      </c>
      <c r="E1501" s="753" t="s">
        <v>385</v>
      </c>
      <c r="F1501" s="750" t="s">
        <v>389</v>
      </c>
      <c r="G1501" s="166">
        <v>2015</v>
      </c>
      <c r="H1501" s="369"/>
      <c r="I1501" s="369"/>
      <c r="J1501" s="369"/>
      <c r="K1501" s="369"/>
      <c r="L1501" s="369"/>
      <c r="M1501" s="369"/>
      <c r="N1501" s="369"/>
      <c r="O1501" s="369"/>
      <c r="P1501" s="448"/>
      <c r="Q1501" s="369"/>
      <c r="R1501" s="369"/>
      <c r="S1501" s="369"/>
      <c r="T1501" s="369"/>
      <c r="U1501" s="369"/>
      <c r="V1501" s="431"/>
      <c r="W1501" s="748" t="s">
        <v>384</v>
      </c>
      <c r="X1501" s="748" t="s">
        <v>384</v>
      </c>
      <c r="Y1501" s="763">
        <v>30</v>
      </c>
      <c r="Z1501" s="166"/>
      <c r="AA1501" s="166"/>
      <c r="AB1501" s="584"/>
    </row>
    <row r="1502" spans="1:28" ht="15.75" customHeight="1">
      <c r="A1502" s="759"/>
      <c r="B1502" s="751"/>
      <c r="C1502" s="752"/>
      <c r="D1502" s="751"/>
      <c r="E1502" s="753"/>
      <c r="F1502" s="750"/>
      <c r="G1502" s="166">
        <v>2016</v>
      </c>
      <c r="H1502" s="365"/>
      <c r="I1502" s="365"/>
      <c r="J1502" s="369"/>
      <c r="K1502" s="369"/>
      <c r="L1502" s="369"/>
      <c r="M1502" s="369"/>
      <c r="N1502" s="369"/>
      <c r="O1502" s="369"/>
      <c r="P1502" s="369"/>
      <c r="Q1502" s="369"/>
      <c r="R1502" s="369"/>
      <c r="S1502" s="369"/>
      <c r="T1502" s="369"/>
      <c r="U1502" s="369"/>
      <c r="V1502" s="431"/>
      <c r="W1502" s="748"/>
      <c r="X1502" s="748"/>
      <c r="Y1502" s="763"/>
      <c r="Z1502" s="166"/>
      <c r="AA1502" s="166"/>
      <c r="AB1502" s="584"/>
    </row>
    <row r="1503" spans="1:28" ht="15.75" customHeight="1">
      <c r="A1503" s="759"/>
      <c r="B1503" s="751"/>
      <c r="C1503" s="752"/>
      <c r="D1503" s="751"/>
      <c r="E1503" s="753"/>
      <c r="F1503" s="750"/>
      <c r="G1503" s="166">
        <v>2023</v>
      </c>
      <c r="H1503" s="365"/>
      <c r="I1503" s="365"/>
      <c r="J1503" s="166"/>
      <c r="K1503" s="369"/>
      <c r="L1503" s="369"/>
      <c r="M1503" s="369"/>
      <c r="N1503" s="369"/>
      <c r="O1503" s="369"/>
      <c r="P1503" s="369"/>
      <c r="Q1503" s="369"/>
      <c r="R1503" s="369"/>
      <c r="S1503" s="369"/>
      <c r="T1503" s="369"/>
      <c r="U1503" s="369"/>
      <c r="V1503" s="431"/>
      <c r="W1503" s="748"/>
      <c r="X1503" s="748"/>
      <c r="Y1503" s="763"/>
      <c r="Z1503" s="166"/>
      <c r="AA1503" s="166"/>
      <c r="AB1503" s="584"/>
    </row>
    <row r="1504" spans="1:28" ht="15.75" customHeight="1">
      <c r="A1504" s="759"/>
      <c r="B1504" s="751"/>
      <c r="C1504" s="752"/>
      <c r="D1504" s="751"/>
      <c r="E1504" s="753"/>
      <c r="F1504" s="750" t="s">
        <v>388</v>
      </c>
      <c r="G1504" s="166">
        <v>2015</v>
      </c>
      <c r="H1504" s="365"/>
      <c r="I1504" s="365"/>
      <c r="J1504" s="166"/>
      <c r="K1504" s="369"/>
      <c r="L1504" s="369"/>
      <c r="M1504" s="369"/>
      <c r="N1504" s="369"/>
      <c r="O1504" s="369"/>
      <c r="P1504" s="369"/>
      <c r="Q1504" s="369"/>
      <c r="R1504" s="369"/>
      <c r="S1504" s="369"/>
      <c r="T1504" s="369"/>
      <c r="U1504" s="369"/>
      <c r="V1504" s="431"/>
      <c r="W1504" s="748"/>
      <c r="X1504" s="748"/>
      <c r="Y1504" s="763"/>
      <c r="Z1504" s="166"/>
      <c r="AA1504" s="166"/>
      <c r="AB1504" s="584"/>
    </row>
    <row r="1505" spans="1:28" ht="15.75" customHeight="1">
      <c r="A1505" s="759"/>
      <c r="B1505" s="751"/>
      <c r="C1505" s="752"/>
      <c r="D1505" s="751"/>
      <c r="E1505" s="753"/>
      <c r="F1505" s="750"/>
      <c r="G1505" s="166">
        <v>2016</v>
      </c>
      <c r="H1505" s="365"/>
      <c r="I1505" s="365"/>
      <c r="J1505" s="166"/>
      <c r="K1505" s="369"/>
      <c r="L1505" s="369"/>
      <c r="M1505" s="369"/>
      <c r="N1505" s="369"/>
      <c r="O1505" s="369"/>
      <c r="P1505" s="369"/>
      <c r="Q1505" s="369"/>
      <c r="R1505" s="369"/>
      <c r="S1505" s="369"/>
      <c r="T1505" s="369"/>
      <c r="U1505" s="369"/>
      <c r="V1505" s="431"/>
      <c r="W1505" s="748"/>
      <c r="X1505" s="748"/>
      <c r="Y1505" s="763"/>
      <c r="Z1505" s="166"/>
      <c r="AA1505" s="166"/>
      <c r="AB1505" s="584"/>
    </row>
    <row r="1506" spans="1:28" ht="15.75" customHeight="1">
      <c r="A1506" s="759"/>
      <c r="B1506" s="751"/>
      <c r="C1506" s="752"/>
      <c r="D1506" s="751"/>
      <c r="E1506" s="753"/>
      <c r="F1506" s="750"/>
      <c r="G1506" s="166">
        <v>2023</v>
      </c>
      <c r="H1506" s="365"/>
      <c r="I1506" s="365"/>
      <c r="J1506" s="166"/>
      <c r="K1506" s="369"/>
      <c r="L1506" s="369"/>
      <c r="M1506" s="369"/>
      <c r="N1506" s="369"/>
      <c r="O1506" s="369"/>
      <c r="P1506" s="369"/>
      <c r="Q1506" s="369"/>
      <c r="R1506" s="369"/>
      <c r="S1506" s="369"/>
      <c r="T1506" s="369"/>
      <c r="U1506" s="369"/>
      <c r="V1506" s="431"/>
      <c r="W1506" s="748"/>
      <c r="X1506" s="748"/>
      <c r="Y1506" s="763"/>
      <c r="Z1506" s="166"/>
      <c r="AA1506" s="166"/>
      <c r="AB1506" s="584"/>
    </row>
    <row r="1507" spans="1:28" ht="12" customHeight="1">
      <c r="A1507" s="759"/>
      <c r="B1507" s="764" t="s">
        <v>140</v>
      </c>
      <c r="C1507" s="764"/>
      <c r="D1507" s="764"/>
      <c r="E1507" s="764"/>
      <c r="F1507" s="764"/>
      <c r="G1507" s="764"/>
      <c r="H1507" s="764"/>
      <c r="I1507" s="764"/>
      <c r="J1507" s="764"/>
      <c r="K1507" s="764"/>
      <c r="L1507" s="764"/>
      <c r="M1507" s="764"/>
      <c r="N1507" s="764"/>
      <c r="O1507" s="764"/>
      <c r="P1507" s="764"/>
      <c r="Q1507" s="764"/>
      <c r="R1507" s="764"/>
      <c r="S1507" s="764"/>
      <c r="T1507" s="764"/>
      <c r="U1507" s="764"/>
      <c r="V1507" s="764"/>
      <c r="W1507" s="764"/>
      <c r="X1507" s="764"/>
      <c r="Y1507" s="764"/>
      <c r="Z1507" s="764"/>
      <c r="AA1507" s="764"/>
      <c r="AB1507" s="764"/>
    </row>
    <row r="1508" spans="1:28" ht="12" customHeight="1">
      <c r="A1508" s="759"/>
      <c r="B1508" s="765"/>
      <c r="C1508" s="765"/>
      <c r="D1508" s="765"/>
      <c r="E1508" s="765"/>
      <c r="F1508" s="765"/>
      <c r="G1508" s="765"/>
      <c r="H1508" s="765"/>
      <c r="I1508" s="765"/>
      <c r="J1508" s="765"/>
      <c r="K1508" s="765"/>
      <c r="L1508" s="765"/>
      <c r="M1508" s="765"/>
      <c r="N1508" s="765"/>
      <c r="O1508" s="765"/>
      <c r="P1508" s="765"/>
      <c r="Q1508" s="765"/>
      <c r="R1508" s="765"/>
      <c r="S1508" s="765"/>
      <c r="T1508" s="765"/>
      <c r="U1508" s="765"/>
      <c r="V1508" s="765"/>
      <c r="W1508" s="765"/>
      <c r="X1508" s="765"/>
      <c r="Y1508" s="765"/>
      <c r="Z1508" s="765"/>
      <c r="AA1508" s="765"/>
      <c r="AB1508" s="765"/>
    </row>
    <row r="1509" spans="1:28" ht="33.75" customHeight="1">
      <c r="A1509" s="758" t="s">
        <v>652</v>
      </c>
      <c r="B1509" s="758"/>
      <c r="C1509" s="758"/>
      <c r="D1509" s="758"/>
      <c r="E1509" s="758"/>
      <c r="F1509" s="758"/>
      <c r="G1509" s="758"/>
      <c r="H1509" s="758"/>
      <c r="I1509" s="758"/>
      <c r="J1509" s="758"/>
      <c r="K1509" s="758"/>
      <c r="L1509" s="758"/>
      <c r="M1509" s="758"/>
      <c r="N1509" s="758"/>
      <c r="O1509" s="758"/>
      <c r="P1509" s="758"/>
      <c r="Q1509" s="758"/>
      <c r="R1509" s="758"/>
      <c r="S1509" s="758"/>
      <c r="T1509" s="758"/>
      <c r="U1509" s="758"/>
      <c r="V1509" s="758"/>
      <c r="W1509" s="758"/>
      <c r="X1509" s="758"/>
      <c r="Y1509" s="758"/>
      <c r="Z1509" s="758"/>
      <c r="AA1509" s="758"/>
      <c r="AB1509" s="758"/>
    </row>
    <row r="1510" spans="1:28" ht="15.75" customHeight="1">
      <c r="A1510" s="759" t="s">
        <v>694</v>
      </c>
      <c r="B1510" s="751">
        <v>1</v>
      </c>
      <c r="C1510" s="766" t="s">
        <v>415</v>
      </c>
      <c r="D1510" s="751" t="s">
        <v>386</v>
      </c>
      <c r="E1510" s="753" t="s">
        <v>385</v>
      </c>
      <c r="F1510" s="750" t="s">
        <v>389</v>
      </c>
      <c r="G1510" s="166">
        <v>2015</v>
      </c>
      <c r="H1510" s="425"/>
      <c r="I1510" s="425"/>
      <c r="J1510" s="425"/>
      <c r="K1510" s="425"/>
      <c r="L1510" s="425"/>
      <c r="M1510" s="425"/>
      <c r="N1510" s="425"/>
      <c r="O1510" s="425"/>
      <c r="P1510" s="443"/>
      <c r="Q1510" s="425"/>
      <c r="R1510" s="425"/>
      <c r="S1510" s="425"/>
      <c r="T1510" s="425"/>
      <c r="U1510" s="425"/>
      <c r="V1510" s="445"/>
      <c r="W1510" s="748" t="s">
        <v>384</v>
      </c>
      <c r="X1510" s="748" t="s">
        <v>384</v>
      </c>
      <c r="Y1510" s="763">
        <v>23900</v>
      </c>
      <c r="Z1510" s="435"/>
      <c r="AA1510" s="435"/>
      <c r="AB1510" s="586"/>
    </row>
    <row r="1511" spans="1:28" ht="15.75" customHeight="1">
      <c r="A1511" s="759"/>
      <c r="B1511" s="751"/>
      <c r="C1511" s="766"/>
      <c r="D1511" s="751"/>
      <c r="E1511" s="753"/>
      <c r="F1511" s="750"/>
      <c r="G1511" s="166">
        <v>2016</v>
      </c>
      <c r="H1511" s="426"/>
      <c r="I1511" s="426"/>
      <c r="J1511" s="425"/>
      <c r="K1511" s="425"/>
      <c r="L1511" s="425"/>
      <c r="M1511" s="425"/>
      <c r="N1511" s="425"/>
      <c r="O1511" s="425"/>
      <c r="P1511" s="425"/>
      <c r="Q1511" s="425"/>
      <c r="R1511" s="425"/>
      <c r="S1511" s="425"/>
      <c r="T1511" s="425"/>
      <c r="U1511" s="425"/>
      <c r="V1511" s="445"/>
      <c r="W1511" s="748"/>
      <c r="X1511" s="748"/>
      <c r="Y1511" s="763"/>
      <c r="Z1511" s="435"/>
      <c r="AA1511" s="435"/>
      <c r="AB1511" s="586"/>
    </row>
    <row r="1512" spans="1:28" ht="15.75" customHeight="1">
      <c r="A1512" s="759"/>
      <c r="B1512" s="751"/>
      <c r="C1512" s="766"/>
      <c r="D1512" s="751"/>
      <c r="E1512" s="753"/>
      <c r="F1512" s="750"/>
      <c r="G1512" s="432">
        <v>2023</v>
      </c>
      <c r="H1512" s="426"/>
      <c r="I1512" s="426"/>
      <c r="J1512" s="435"/>
      <c r="K1512" s="425"/>
      <c r="L1512" s="425"/>
      <c r="M1512" s="425"/>
      <c r="N1512" s="425"/>
      <c r="O1512" s="425"/>
      <c r="P1512" s="425"/>
      <c r="Q1512" s="425"/>
      <c r="R1512" s="425"/>
      <c r="S1512" s="425"/>
      <c r="T1512" s="425"/>
      <c r="U1512" s="425"/>
      <c r="V1512" s="445"/>
      <c r="W1512" s="748"/>
      <c r="X1512" s="748"/>
      <c r="Y1512" s="763"/>
      <c r="Z1512" s="435"/>
      <c r="AA1512" s="435"/>
      <c r="AB1512" s="586"/>
    </row>
    <row r="1513" spans="1:28" ht="15.75" customHeight="1">
      <c r="A1513" s="759"/>
      <c r="B1513" s="751"/>
      <c r="C1513" s="766"/>
      <c r="D1513" s="751"/>
      <c r="E1513" s="753"/>
      <c r="F1513" s="750" t="s">
        <v>388</v>
      </c>
      <c r="G1513" s="166">
        <v>2015</v>
      </c>
      <c r="H1513" s="365"/>
      <c r="I1513" s="365"/>
      <c r="J1513" s="166"/>
      <c r="K1513" s="369"/>
      <c r="L1513" s="369"/>
      <c r="M1513" s="369"/>
      <c r="N1513" s="369"/>
      <c r="O1513" s="369"/>
      <c r="P1513" s="369"/>
      <c r="Q1513" s="369"/>
      <c r="R1513" s="369"/>
      <c r="S1513" s="369"/>
      <c r="T1513" s="369"/>
      <c r="U1513" s="369"/>
      <c r="V1513" s="431"/>
      <c r="W1513" s="748"/>
      <c r="X1513" s="748"/>
      <c r="Y1513" s="763"/>
      <c r="Z1513" s="166"/>
      <c r="AA1513" s="166"/>
      <c r="AB1513" s="584"/>
    </row>
    <row r="1514" spans="1:28" ht="15.75" customHeight="1">
      <c r="A1514" s="759"/>
      <c r="B1514" s="751"/>
      <c r="C1514" s="766"/>
      <c r="D1514" s="751"/>
      <c r="E1514" s="753"/>
      <c r="F1514" s="750"/>
      <c r="G1514" s="166">
        <v>2016</v>
      </c>
      <c r="H1514" s="365"/>
      <c r="I1514" s="365"/>
      <c r="J1514" s="166"/>
      <c r="K1514" s="369"/>
      <c r="L1514" s="369"/>
      <c r="M1514" s="597">
        <v>549</v>
      </c>
      <c r="N1514" s="597"/>
      <c r="O1514" s="597"/>
      <c r="P1514" s="597">
        <v>0</v>
      </c>
      <c r="Q1514" s="597"/>
      <c r="R1514" s="597"/>
      <c r="S1514" s="597"/>
      <c r="T1514" s="597"/>
      <c r="U1514" s="597"/>
      <c r="V1514" s="598">
        <v>549</v>
      </c>
      <c r="W1514" s="748"/>
      <c r="X1514" s="748"/>
      <c r="Y1514" s="763"/>
      <c r="Z1514" s="166"/>
      <c r="AA1514" s="166"/>
      <c r="AB1514" s="582">
        <f>V1514/Y1510*100</f>
        <v>2.297071129707113</v>
      </c>
    </row>
    <row r="1515" spans="1:28" ht="15.75" customHeight="1">
      <c r="A1515" s="759"/>
      <c r="B1515" s="751"/>
      <c r="C1515" s="766"/>
      <c r="D1515" s="751"/>
      <c r="E1515" s="753"/>
      <c r="F1515" s="750"/>
      <c r="G1515" s="166">
        <v>2023</v>
      </c>
      <c r="H1515" s="365"/>
      <c r="I1515" s="365"/>
      <c r="J1515" s="166"/>
      <c r="K1515" s="369"/>
      <c r="L1515" s="369"/>
      <c r="M1515" s="369"/>
      <c r="N1515" s="369"/>
      <c r="O1515" s="369"/>
      <c r="P1515" s="369"/>
      <c r="Q1515" s="369"/>
      <c r="R1515" s="369"/>
      <c r="S1515" s="369"/>
      <c r="T1515" s="369"/>
      <c r="U1515" s="369"/>
      <c r="V1515" s="431"/>
      <c r="W1515" s="748"/>
      <c r="X1515" s="748"/>
      <c r="Y1515" s="763"/>
      <c r="Z1515" s="166"/>
      <c r="AA1515" s="166"/>
      <c r="AB1515" s="584"/>
    </row>
    <row r="1516" spans="1:28" ht="15.75" customHeight="1">
      <c r="A1516" s="759"/>
      <c r="B1516" s="751">
        <v>2</v>
      </c>
      <c r="C1516" s="752" t="s">
        <v>1299</v>
      </c>
      <c r="D1516" s="751" t="s">
        <v>386</v>
      </c>
      <c r="E1516" s="753" t="s">
        <v>385</v>
      </c>
      <c r="F1516" s="750" t="s">
        <v>389</v>
      </c>
      <c r="G1516" s="166">
        <v>2015</v>
      </c>
      <c r="H1516" s="425"/>
      <c r="I1516" s="425"/>
      <c r="J1516" s="425"/>
      <c r="K1516" s="425"/>
      <c r="L1516" s="425"/>
      <c r="M1516" s="425"/>
      <c r="N1516" s="425"/>
      <c r="O1516" s="425"/>
      <c r="P1516" s="443"/>
      <c r="Q1516" s="425"/>
      <c r="R1516" s="425"/>
      <c r="S1516" s="425"/>
      <c r="T1516" s="425"/>
      <c r="U1516" s="425"/>
      <c r="V1516" s="445"/>
      <c r="W1516" s="761" t="s">
        <v>384</v>
      </c>
      <c r="X1516" s="761" t="s">
        <v>384</v>
      </c>
      <c r="Y1516" s="763">
        <v>5000</v>
      </c>
      <c r="Z1516" s="435"/>
      <c r="AA1516" s="435"/>
      <c r="AB1516" s="586"/>
    </row>
    <row r="1517" spans="1:28" ht="15.75" customHeight="1">
      <c r="A1517" s="759"/>
      <c r="B1517" s="751"/>
      <c r="C1517" s="752"/>
      <c r="D1517" s="751"/>
      <c r="E1517" s="753"/>
      <c r="F1517" s="750"/>
      <c r="G1517" s="166">
        <v>2016</v>
      </c>
      <c r="H1517" s="426"/>
      <c r="I1517" s="426"/>
      <c r="J1517" s="425"/>
      <c r="K1517" s="425"/>
      <c r="L1517" s="425"/>
      <c r="M1517" s="425"/>
      <c r="N1517" s="425"/>
      <c r="O1517" s="425"/>
      <c r="P1517" s="425"/>
      <c r="Q1517" s="425"/>
      <c r="R1517" s="425"/>
      <c r="S1517" s="425"/>
      <c r="T1517" s="425"/>
      <c r="U1517" s="425"/>
      <c r="V1517" s="445"/>
      <c r="W1517" s="761"/>
      <c r="X1517" s="761"/>
      <c r="Y1517" s="763"/>
      <c r="Z1517" s="435"/>
      <c r="AA1517" s="435"/>
      <c r="AB1517" s="586"/>
    </row>
    <row r="1518" spans="1:28" ht="15.75" customHeight="1">
      <c r="A1518" s="759"/>
      <c r="B1518" s="751"/>
      <c r="C1518" s="752"/>
      <c r="D1518" s="751"/>
      <c r="E1518" s="753"/>
      <c r="F1518" s="750"/>
      <c r="G1518" s="166">
        <v>2023</v>
      </c>
      <c r="H1518" s="426"/>
      <c r="I1518" s="426"/>
      <c r="J1518" s="435"/>
      <c r="K1518" s="425"/>
      <c r="L1518" s="425"/>
      <c r="M1518" s="425"/>
      <c r="N1518" s="425"/>
      <c r="O1518" s="425"/>
      <c r="P1518" s="425"/>
      <c r="Q1518" s="425"/>
      <c r="R1518" s="425"/>
      <c r="S1518" s="425"/>
      <c r="T1518" s="425"/>
      <c r="U1518" s="425"/>
      <c r="V1518" s="445"/>
      <c r="W1518" s="761"/>
      <c r="X1518" s="761"/>
      <c r="Y1518" s="763"/>
      <c r="Z1518" s="435"/>
      <c r="AA1518" s="435"/>
      <c r="AB1518" s="586"/>
    </row>
    <row r="1519" spans="1:28" ht="15.75" customHeight="1">
      <c r="A1519" s="759"/>
      <c r="B1519" s="751"/>
      <c r="C1519" s="752"/>
      <c r="D1519" s="751"/>
      <c r="E1519" s="753"/>
      <c r="F1519" s="750" t="s">
        <v>388</v>
      </c>
      <c r="G1519" s="166">
        <v>2015</v>
      </c>
      <c r="H1519" s="365"/>
      <c r="I1519" s="365"/>
      <c r="J1519" s="166"/>
      <c r="K1519" s="369"/>
      <c r="L1519" s="369"/>
      <c r="M1519" s="369"/>
      <c r="N1519" s="369"/>
      <c r="O1519" s="369"/>
      <c r="P1519" s="369"/>
      <c r="Q1519" s="369"/>
      <c r="R1519" s="369"/>
      <c r="S1519" s="369"/>
      <c r="T1519" s="369"/>
      <c r="U1519" s="369"/>
      <c r="V1519" s="431"/>
      <c r="W1519" s="761"/>
      <c r="X1519" s="761"/>
      <c r="Y1519" s="763"/>
      <c r="Z1519" s="166"/>
      <c r="AA1519" s="166"/>
      <c r="AB1519" s="584"/>
    </row>
    <row r="1520" spans="1:28" ht="15.75" customHeight="1">
      <c r="A1520" s="759"/>
      <c r="B1520" s="751"/>
      <c r="C1520" s="752"/>
      <c r="D1520" s="751"/>
      <c r="E1520" s="753"/>
      <c r="F1520" s="750"/>
      <c r="G1520" s="166">
        <v>2016</v>
      </c>
      <c r="H1520" s="365"/>
      <c r="I1520" s="365"/>
      <c r="J1520" s="166"/>
      <c r="K1520" s="369"/>
      <c r="L1520" s="369"/>
      <c r="M1520" s="597">
        <v>202</v>
      </c>
      <c r="N1520" s="597"/>
      <c r="O1520" s="597"/>
      <c r="P1520" s="597">
        <v>0</v>
      </c>
      <c r="Q1520" s="597"/>
      <c r="R1520" s="597"/>
      <c r="S1520" s="597"/>
      <c r="T1520" s="597"/>
      <c r="U1520" s="597"/>
      <c r="V1520" s="598">
        <v>202</v>
      </c>
      <c r="W1520" s="761"/>
      <c r="X1520" s="761"/>
      <c r="Y1520" s="763"/>
      <c r="Z1520" s="166"/>
      <c r="AA1520" s="166"/>
      <c r="AB1520" s="582">
        <f>V1520/Y1516*100</f>
        <v>4.04</v>
      </c>
    </row>
    <row r="1521" spans="1:28" ht="15.75" customHeight="1">
      <c r="A1521" s="759"/>
      <c r="B1521" s="751"/>
      <c r="C1521" s="752"/>
      <c r="D1521" s="751"/>
      <c r="E1521" s="753"/>
      <c r="F1521" s="750"/>
      <c r="G1521" s="166">
        <v>2023</v>
      </c>
      <c r="H1521" s="365"/>
      <c r="I1521" s="365"/>
      <c r="J1521" s="166"/>
      <c r="K1521" s="369"/>
      <c r="L1521" s="369"/>
      <c r="M1521" s="369"/>
      <c r="N1521" s="369"/>
      <c r="O1521" s="369"/>
      <c r="P1521" s="369"/>
      <c r="Q1521" s="369"/>
      <c r="R1521" s="369"/>
      <c r="S1521" s="369"/>
      <c r="T1521" s="369"/>
      <c r="U1521" s="369"/>
      <c r="V1521" s="431"/>
      <c r="W1521" s="761"/>
      <c r="X1521" s="761"/>
      <c r="Y1521" s="763"/>
      <c r="Z1521" s="166"/>
      <c r="AA1521" s="166"/>
      <c r="AB1521" s="584"/>
    </row>
    <row r="1522" spans="1:28" ht="15.75" customHeight="1">
      <c r="A1522" s="759"/>
      <c r="B1522" s="751">
        <v>3</v>
      </c>
      <c r="C1522" s="752" t="s">
        <v>653</v>
      </c>
      <c r="D1522" s="751" t="s">
        <v>386</v>
      </c>
      <c r="E1522" s="753" t="s">
        <v>385</v>
      </c>
      <c r="F1522" s="750" t="s">
        <v>389</v>
      </c>
      <c r="G1522" s="166">
        <v>2015</v>
      </c>
      <c r="H1522" s="425"/>
      <c r="I1522" s="425"/>
      <c r="J1522" s="425"/>
      <c r="K1522" s="425"/>
      <c r="L1522" s="425"/>
      <c r="M1522" s="425"/>
      <c r="N1522" s="425"/>
      <c r="O1522" s="425"/>
      <c r="P1522" s="443"/>
      <c r="Q1522" s="425"/>
      <c r="R1522" s="425"/>
      <c r="S1522" s="425"/>
      <c r="T1522" s="425"/>
      <c r="U1522" s="425"/>
      <c r="V1522" s="445"/>
      <c r="W1522" s="748" t="s">
        <v>384</v>
      </c>
      <c r="X1522" s="748" t="s">
        <v>384</v>
      </c>
      <c r="Y1522" s="803">
        <v>0.27</v>
      </c>
      <c r="Z1522" s="435"/>
      <c r="AA1522" s="435"/>
      <c r="AB1522" s="586"/>
    </row>
    <row r="1523" spans="1:28" ht="15.75" customHeight="1">
      <c r="A1523" s="759"/>
      <c r="B1523" s="751"/>
      <c r="C1523" s="752"/>
      <c r="D1523" s="751"/>
      <c r="E1523" s="753"/>
      <c r="F1523" s="750"/>
      <c r="G1523" s="166">
        <v>2016</v>
      </c>
      <c r="H1523" s="426"/>
      <c r="I1523" s="426"/>
      <c r="J1523" s="425"/>
      <c r="K1523" s="425"/>
      <c r="L1523" s="425"/>
      <c r="M1523" s="425"/>
      <c r="N1523" s="425"/>
      <c r="O1523" s="425"/>
      <c r="P1523" s="425"/>
      <c r="Q1523" s="425"/>
      <c r="R1523" s="425"/>
      <c r="S1523" s="425"/>
      <c r="T1523" s="425"/>
      <c r="U1523" s="425"/>
      <c r="V1523" s="445"/>
      <c r="W1523" s="748"/>
      <c r="X1523" s="748"/>
      <c r="Y1523" s="803"/>
      <c r="Z1523" s="435"/>
      <c r="AA1523" s="435"/>
      <c r="AB1523" s="586"/>
    </row>
    <row r="1524" spans="1:28" ht="15.75" customHeight="1">
      <c r="A1524" s="759"/>
      <c r="B1524" s="751"/>
      <c r="C1524" s="752"/>
      <c r="D1524" s="751"/>
      <c r="E1524" s="753"/>
      <c r="F1524" s="750"/>
      <c r="G1524" s="432">
        <v>2023</v>
      </c>
      <c r="H1524" s="426"/>
      <c r="I1524" s="426"/>
      <c r="J1524" s="435"/>
      <c r="K1524" s="425"/>
      <c r="L1524" s="425"/>
      <c r="M1524" s="425"/>
      <c r="N1524" s="425"/>
      <c r="O1524" s="425"/>
      <c r="P1524" s="425"/>
      <c r="Q1524" s="425"/>
      <c r="R1524" s="425"/>
      <c r="S1524" s="425"/>
      <c r="T1524" s="425"/>
      <c r="U1524" s="425"/>
      <c r="V1524" s="445"/>
      <c r="W1524" s="748"/>
      <c r="X1524" s="748"/>
      <c r="Y1524" s="803"/>
      <c r="Z1524" s="435"/>
      <c r="AA1524" s="435"/>
      <c r="AB1524" s="586"/>
    </row>
    <row r="1525" spans="1:28" ht="15.75" customHeight="1">
      <c r="A1525" s="759"/>
      <c r="B1525" s="751"/>
      <c r="C1525" s="752"/>
      <c r="D1525" s="751"/>
      <c r="E1525" s="753"/>
      <c r="F1525" s="750" t="s">
        <v>388</v>
      </c>
      <c r="G1525" s="166">
        <v>2015</v>
      </c>
      <c r="H1525" s="365"/>
      <c r="I1525" s="365"/>
      <c r="J1525" s="166"/>
      <c r="K1525" s="369"/>
      <c r="L1525" s="369"/>
      <c r="M1525" s="369"/>
      <c r="N1525" s="369"/>
      <c r="O1525" s="369"/>
      <c r="P1525" s="369"/>
      <c r="Q1525" s="369"/>
      <c r="R1525" s="369"/>
      <c r="S1525" s="369"/>
      <c r="T1525" s="369"/>
      <c r="U1525" s="369"/>
      <c r="V1525" s="431"/>
      <c r="W1525" s="748"/>
      <c r="X1525" s="748"/>
      <c r="Y1525" s="803"/>
      <c r="Z1525" s="166"/>
      <c r="AA1525" s="166"/>
      <c r="AB1525" s="584"/>
    </row>
    <row r="1526" spans="1:28" ht="15.75" customHeight="1">
      <c r="A1526" s="759"/>
      <c r="B1526" s="751"/>
      <c r="C1526" s="752"/>
      <c r="D1526" s="751"/>
      <c r="E1526" s="753"/>
      <c r="F1526" s="750"/>
      <c r="G1526" s="166">
        <v>2016</v>
      </c>
      <c r="H1526" s="365"/>
      <c r="I1526" s="365"/>
      <c r="J1526" s="166"/>
      <c r="K1526" s="369"/>
      <c r="L1526" s="369"/>
      <c r="M1526" s="369">
        <v>0</v>
      </c>
      <c r="N1526" s="369"/>
      <c r="O1526" s="369"/>
      <c r="P1526" s="369">
        <v>0</v>
      </c>
      <c r="Q1526" s="369"/>
      <c r="R1526" s="369"/>
      <c r="S1526" s="369"/>
      <c r="T1526" s="369"/>
      <c r="U1526" s="369"/>
      <c r="V1526" s="646">
        <v>0</v>
      </c>
      <c r="W1526" s="748"/>
      <c r="X1526" s="748"/>
      <c r="Y1526" s="803"/>
      <c r="Z1526" s="166"/>
      <c r="AA1526" s="166"/>
      <c r="AB1526" s="588">
        <f>V1526</f>
        <v>0</v>
      </c>
    </row>
    <row r="1527" spans="1:28" ht="15.75" customHeight="1">
      <c r="A1527" s="759"/>
      <c r="B1527" s="751"/>
      <c r="C1527" s="752"/>
      <c r="D1527" s="751"/>
      <c r="E1527" s="753"/>
      <c r="F1527" s="750"/>
      <c r="G1527" s="166">
        <v>2023</v>
      </c>
      <c r="H1527" s="365"/>
      <c r="I1527" s="365"/>
      <c r="J1527" s="166"/>
      <c r="K1527" s="369"/>
      <c r="L1527" s="369"/>
      <c r="M1527" s="369"/>
      <c r="N1527" s="369"/>
      <c r="O1527" s="369"/>
      <c r="P1527" s="369"/>
      <c r="Q1527" s="369"/>
      <c r="R1527" s="369"/>
      <c r="S1527" s="369"/>
      <c r="T1527" s="369"/>
      <c r="U1527" s="369"/>
      <c r="V1527" s="431"/>
      <c r="W1527" s="748"/>
      <c r="X1527" s="748"/>
      <c r="Y1527" s="803"/>
      <c r="Z1527" s="166"/>
      <c r="AA1527" s="166"/>
      <c r="AB1527" s="584"/>
    </row>
    <row r="1528" spans="1:28" ht="15.75" customHeight="1">
      <c r="A1528" s="759"/>
      <c r="B1528" s="751">
        <v>4</v>
      </c>
      <c r="C1528" s="752" t="s">
        <v>654</v>
      </c>
      <c r="D1528" s="751" t="s">
        <v>386</v>
      </c>
      <c r="E1528" s="753" t="s">
        <v>385</v>
      </c>
      <c r="F1528" s="750" t="s">
        <v>389</v>
      </c>
      <c r="G1528" s="166">
        <v>2015</v>
      </c>
      <c r="H1528" s="425"/>
      <c r="I1528" s="425"/>
      <c r="J1528" s="425"/>
      <c r="K1528" s="425"/>
      <c r="L1528" s="425"/>
      <c r="M1528" s="425"/>
      <c r="N1528" s="425"/>
      <c r="O1528" s="425"/>
      <c r="P1528" s="443"/>
      <c r="Q1528" s="425"/>
      <c r="R1528" s="425"/>
      <c r="S1528" s="425"/>
      <c r="T1528" s="425"/>
      <c r="U1528" s="425"/>
      <c r="V1528" s="445"/>
      <c r="W1528" s="761" t="s">
        <v>384</v>
      </c>
      <c r="X1528" s="761" t="s">
        <v>384</v>
      </c>
      <c r="Y1528" s="803">
        <v>0.36</v>
      </c>
      <c r="Z1528" s="435"/>
      <c r="AA1528" s="435"/>
      <c r="AB1528" s="586"/>
    </row>
    <row r="1529" spans="1:28" ht="15.75" customHeight="1">
      <c r="A1529" s="759"/>
      <c r="B1529" s="751"/>
      <c r="C1529" s="752"/>
      <c r="D1529" s="751"/>
      <c r="E1529" s="753"/>
      <c r="F1529" s="750"/>
      <c r="G1529" s="166">
        <v>2016</v>
      </c>
      <c r="H1529" s="426"/>
      <c r="I1529" s="426"/>
      <c r="J1529" s="425"/>
      <c r="K1529" s="425"/>
      <c r="L1529" s="425"/>
      <c r="M1529" s="425"/>
      <c r="N1529" s="425"/>
      <c r="O1529" s="425"/>
      <c r="P1529" s="425"/>
      <c r="Q1529" s="425"/>
      <c r="R1529" s="425"/>
      <c r="S1529" s="425"/>
      <c r="T1529" s="425"/>
      <c r="U1529" s="425"/>
      <c r="V1529" s="445"/>
      <c r="W1529" s="761"/>
      <c r="X1529" s="761"/>
      <c r="Y1529" s="803"/>
      <c r="Z1529" s="435"/>
      <c r="AA1529" s="435"/>
      <c r="AB1529" s="586"/>
    </row>
    <row r="1530" spans="1:28" ht="15.75" customHeight="1">
      <c r="A1530" s="759"/>
      <c r="B1530" s="751"/>
      <c r="C1530" s="752"/>
      <c r="D1530" s="751"/>
      <c r="E1530" s="753"/>
      <c r="F1530" s="750"/>
      <c r="G1530" s="166">
        <v>2023</v>
      </c>
      <c r="H1530" s="426"/>
      <c r="I1530" s="426"/>
      <c r="J1530" s="435"/>
      <c r="K1530" s="425"/>
      <c r="L1530" s="425"/>
      <c r="M1530" s="425"/>
      <c r="N1530" s="425"/>
      <c r="O1530" s="425"/>
      <c r="P1530" s="425"/>
      <c r="Q1530" s="425"/>
      <c r="R1530" s="425"/>
      <c r="S1530" s="425"/>
      <c r="T1530" s="425"/>
      <c r="U1530" s="425"/>
      <c r="V1530" s="445"/>
      <c r="W1530" s="761"/>
      <c r="X1530" s="761"/>
      <c r="Y1530" s="803"/>
      <c r="Z1530" s="435"/>
      <c r="AA1530" s="435"/>
      <c r="AB1530" s="586"/>
    </row>
    <row r="1531" spans="1:28" ht="15.75" customHeight="1">
      <c r="A1531" s="759"/>
      <c r="B1531" s="751"/>
      <c r="C1531" s="752"/>
      <c r="D1531" s="751"/>
      <c r="E1531" s="753"/>
      <c r="F1531" s="750" t="s">
        <v>388</v>
      </c>
      <c r="G1531" s="166">
        <v>2015</v>
      </c>
      <c r="H1531" s="365"/>
      <c r="I1531" s="365"/>
      <c r="J1531" s="166"/>
      <c r="K1531" s="369"/>
      <c r="L1531" s="369"/>
      <c r="M1531" s="369"/>
      <c r="N1531" s="369"/>
      <c r="O1531" s="369"/>
      <c r="P1531" s="369"/>
      <c r="Q1531" s="369"/>
      <c r="R1531" s="369"/>
      <c r="S1531" s="369"/>
      <c r="T1531" s="369"/>
      <c r="U1531" s="369"/>
      <c r="V1531" s="431"/>
      <c r="W1531" s="761"/>
      <c r="X1531" s="761"/>
      <c r="Y1531" s="803"/>
      <c r="Z1531" s="166"/>
      <c r="AA1531" s="166"/>
      <c r="AB1531" s="584"/>
    </row>
    <row r="1532" spans="1:28" ht="15.75" customHeight="1">
      <c r="A1532" s="759"/>
      <c r="B1532" s="751"/>
      <c r="C1532" s="752"/>
      <c r="D1532" s="751"/>
      <c r="E1532" s="753"/>
      <c r="F1532" s="750"/>
      <c r="G1532" s="166">
        <v>2016</v>
      </c>
      <c r="H1532" s="365"/>
      <c r="I1532" s="365"/>
      <c r="J1532" s="166"/>
      <c r="K1532" s="369"/>
      <c r="L1532" s="369"/>
      <c r="M1532" s="369">
        <v>0</v>
      </c>
      <c r="N1532" s="369"/>
      <c r="O1532" s="369"/>
      <c r="P1532" s="369">
        <v>0</v>
      </c>
      <c r="Q1532" s="369"/>
      <c r="R1532" s="369"/>
      <c r="S1532" s="369"/>
      <c r="T1532" s="369"/>
      <c r="U1532" s="369"/>
      <c r="V1532" s="646">
        <v>0</v>
      </c>
      <c r="W1532" s="761"/>
      <c r="X1532" s="761"/>
      <c r="Y1532" s="803"/>
      <c r="Z1532" s="166"/>
      <c r="AA1532" s="166"/>
      <c r="AB1532" s="588">
        <v>0</v>
      </c>
    </row>
    <row r="1533" spans="1:28" ht="15.75" customHeight="1">
      <c r="A1533" s="759"/>
      <c r="B1533" s="751"/>
      <c r="C1533" s="752"/>
      <c r="D1533" s="751"/>
      <c r="E1533" s="753"/>
      <c r="F1533" s="750"/>
      <c r="G1533" s="166">
        <v>2023</v>
      </c>
      <c r="H1533" s="365"/>
      <c r="I1533" s="365"/>
      <c r="J1533" s="166"/>
      <c r="K1533" s="369"/>
      <c r="L1533" s="369"/>
      <c r="M1533" s="369"/>
      <c r="N1533" s="369"/>
      <c r="O1533" s="369"/>
      <c r="P1533" s="369"/>
      <c r="Q1533" s="369"/>
      <c r="R1533" s="369"/>
      <c r="S1533" s="369"/>
      <c r="T1533" s="369"/>
      <c r="U1533" s="369"/>
      <c r="V1533" s="431"/>
      <c r="W1533" s="761"/>
      <c r="X1533" s="761"/>
      <c r="Y1533" s="803"/>
      <c r="Z1533" s="166"/>
      <c r="AA1533" s="166"/>
      <c r="AB1533" s="584"/>
    </row>
    <row r="1534" spans="1:28" ht="15.75" customHeight="1">
      <c r="A1534" s="759"/>
      <c r="B1534" s="751">
        <v>5</v>
      </c>
      <c r="C1534" s="752" t="s">
        <v>655</v>
      </c>
      <c r="D1534" s="751" t="s">
        <v>386</v>
      </c>
      <c r="E1534" s="753" t="s">
        <v>385</v>
      </c>
      <c r="F1534" s="750" t="s">
        <v>389</v>
      </c>
      <c r="G1534" s="166">
        <v>2015</v>
      </c>
      <c r="H1534" s="425"/>
      <c r="I1534" s="425"/>
      <c r="J1534" s="425"/>
      <c r="K1534" s="425"/>
      <c r="L1534" s="425"/>
      <c r="M1534" s="425"/>
      <c r="N1534" s="425"/>
      <c r="O1534" s="425"/>
      <c r="P1534" s="443"/>
      <c r="Q1534" s="425"/>
      <c r="R1534" s="425"/>
      <c r="S1534" s="425"/>
      <c r="T1534" s="425"/>
      <c r="U1534" s="425"/>
      <c r="V1534" s="445"/>
      <c r="W1534" s="761" t="s">
        <v>384</v>
      </c>
      <c r="X1534" s="761" t="s">
        <v>384</v>
      </c>
      <c r="Y1534" s="803">
        <v>0.1</v>
      </c>
      <c r="Z1534" s="435"/>
      <c r="AA1534" s="435"/>
      <c r="AB1534" s="586"/>
    </row>
    <row r="1535" spans="1:28" ht="15.75" customHeight="1">
      <c r="A1535" s="759"/>
      <c r="B1535" s="751"/>
      <c r="C1535" s="752"/>
      <c r="D1535" s="751"/>
      <c r="E1535" s="753"/>
      <c r="F1535" s="750"/>
      <c r="G1535" s="166">
        <v>2016</v>
      </c>
      <c r="H1535" s="426"/>
      <c r="I1535" s="426"/>
      <c r="J1535" s="425"/>
      <c r="K1535" s="425"/>
      <c r="L1535" s="425"/>
      <c r="M1535" s="425"/>
      <c r="N1535" s="425"/>
      <c r="O1535" s="425"/>
      <c r="P1535" s="425"/>
      <c r="Q1535" s="425"/>
      <c r="R1535" s="425"/>
      <c r="S1535" s="425"/>
      <c r="T1535" s="425"/>
      <c r="U1535" s="425"/>
      <c r="V1535" s="445"/>
      <c r="W1535" s="761"/>
      <c r="X1535" s="761"/>
      <c r="Y1535" s="803"/>
      <c r="Z1535" s="435"/>
      <c r="AA1535" s="435"/>
      <c r="AB1535" s="586"/>
    </row>
    <row r="1536" spans="1:28" ht="15.75" customHeight="1">
      <c r="A1536" s="759"/>
      <c r="B1536" s="751"/>
      <c r="C1536" s="752"/>
      <c r="D1536" s="751"/>
      <c r="E1536" s="753"/>
      <c r="F1536" s="750"/>
      <c r="G1536" s="166">
        <v>2023</v>
      </c>
      <c r="H1536" s="426"/>
      <c r="I1536" s="426"/>
      <c r="J1536" s="435"/>
      <c r="K1536" s="425"/>
      <c r="L1536" s="425"/>
      <c r="M1536" s="425"/>
      <c r="N1536" s="425"/>
      <c r="O1536" s="425"/>
      <c r="P1536" s="425"/>
      <c r="Q1536" s="425"/>
      <c r="R1536" s="425"/>
      <c r="S1536" s="425"/>
      <c r="T1536" s="425"/>
      <c r="U1536" s="425"/>
      <c r="V1536" s="445"/>
      <c r="W1536" s="761"/>
      <c r="X1536" s="761"/>
      <c r="Y1536" s="803"/>
      <c r="Z1536" s="435"/>
      <c r="AA1536" s="435"/>
      <c r="AB1536" s="586"/>
    </row>
    <row r="1537" spans="1:28" ht="15.75" customHeight="1">
      <c r="A1537" s="759"/>
      <c r="B1537" s="751"/>
      <c r="C1537" s="752"/>
      <c r="D1537" s="751"/>
      <c r="E1537" s="753"/>
      <c r="F1537" s="750" t="s">
        <v>388</v>
      </c>
      <c r="G1537" s="166">
        <v>2015</v>
      </c>
      <c r="H1537" s="365"/>
      <c r="I1537" s="365"/>
      <c r="J1537" s="166"/>
      <c r="K1537" s="369"/>
      <c r="L1537" s="369"/>
      <c r="M1537" s="369"/>
      <c r="N1537" s="369"/>
      <c r="O1537" s="369"/>
      <c r="P1537" s="369"/>
      <c r="Q1537" s="369"/>
      <c r="R1537" s="369"/>
      <c r="S1537" s="369"/>
      <c r="T1537" s="369"/>
      <c r="U1537" s="369"/>
      <c r="V1537" s="431"/>
      <c r="W1537" s="761"/>
      <c r="X1537" s="761"/>
      <c r="Y1537" s="803"/>
      <c r="Z1537" s="166"/>
      <c r="AA1537" s="166"/>
      <c r="AB1537" s="584"/>
    </row>
    <row r="1538" spans="1:28" ht="15.75" customHeight="1">
      <c r="A1538" s="759"/>
      <c r="B1538" s="751"/>
      <c r="C1538" s="752"/>
      <c r="D1538" s="751"/>
      <c r="E1538" s="753"/>
      <c r="F1538" s="750"/>
      <c r="G1538" s="166">
        <v>2016</v>
      </c>
      <c r="H1538" s="365"/>
      <c r="I1538" s="365"/>
      <c r="J1538" s="166"/>
      <c r="K1538" s="369"/>
      <c r="L1538" s="369"/>
      <c r="M1538" s="597">
        <v>2</v>
      </c>
      <c r="N1538" s="597"/>
      <c r="O1538" s="597"/>
      <c r="P1538" s="597">
        <v>0</v>
      </c>
      <c r="Q1538" s="597"/>
      <c r="R1538" s="597"/>
      <c r="S1538" s="597"/>
      <c r="T1538" s="597"/>
      <c r="U1538" s="597"/>
      <c r="V1538" s="598">
        <v>2</v>
      </c>
      <c r="W1538" s="761"/>
      <c r="X1538" s="761"/>
      <c r="Y1538" s="803"/>
      <c r="Z1538" s="166"/>
      <c r="AA1538" s="166"/>
      <c r="AB1538" s="630">
        <f>V1538/V1514*100</f>
        <v>0.36429872495446264</v>
      </c>
    </row>
    <row r="1539" spans="1:28" ht="15.75" customHeight="1">
      <c r="A1539" s="759"/>
      <c r="B1539" s="751"/>
      <c r="C1539" s="752"/>
      <c r="D1539" s="751"/>
      <c r="E1539" s="753"/>
      <c r="F1539" s="750"/>
      <c r="G1539" s="166">
        <v>2023</v>
      </c>
      <c r="H1539" s="365"/>
      <c r="I1539" s="365"/>
      <c r="J1539" s="166"/>
      <c r="K1539" s="369"/>
      <c r="L1539" s="369"/>
      <c r="M1539" s="369"/>
      <c r="N1539" s="369"/>
      <c r="O1539" s="369"/>
      <c r="P1539" s="369"/>
      <c r="Q1539" s="369"/>
      <c r="R1539" s="369"/>
      <c r="S1539" s="369"/>
      <c r="T1539" s="369"/>
      <c r="U1539" s="369"/>
      <c r="V1539" s="431"/>
      <c r="W1539" s="761"/>
      <c r="X1539" s="761"/>
      <c r="Y1539" s="803"/>
      <c r="Z1539" s="166"/>
      <c r="AA1539" s="166"/>
      <c r="AB1539" s="584"/>
    </row>
    <row r="1540" spans="1:28" ht="12.75" customHeight="1">
      <c r="A1540" s="759"/>
      <c r="B1540" s="764" t="s">
        <v>140</v>
      </c>
      <c r="C1540" s="764"/>
      <c r="D1540" s="764"/>
      <c r="E1540" s="764"/>
      <c r="F1540" s="764"/>
      <c r="G1540" s="764"/>
      <c r="H1540" s="764"/>
      <c r="I1540" s="764"/>
      <c r="J1540" s="764"/>
      <c r="K1540" s="764"/>
      <c r="L1540" s="764"/>
      <c r="M1540" s="764"/>
      <c r="N1540" s="764"/>
      <c r="O1540" s="764"/>
      <c r="P1540" s="764"/>
      <c r="Q1540" s="764"/>
      <c r="R1540" s="764"/>
      <c r="S1540" s="764"/>
      <c r="T1540" s="764"/>
      <c r="U1540" s="764"/>
      <c r="V1540" s="764"/>
      <c r="W1540" s="764"/>
      <c r="X1540" s="764"/>
      <c r="Y1540" s="764"/>
      <c r="Z1540" s="764"/>
      <c r="AA1540" s="764"/>
      <c r="AB1540" s="764"/>
    </row>
    <row r="1541" spans="1:28" ht="12.75" customHeight="1">
      <c r="A1541" s="759"/>
      <c r="B1541" s="765"/>
      <c r="C1541" s="765"/>
      <c r="D1541" s="765"/>
      <c r="E1541" s="765"/>
      <c r="F1541" s="765"/>
      <c r="G1541" s="765"/>
      <c r="H1541" s="765"/>
      <c r="I1541" s="765"/>
      <c r="J1541" s="765"/>
      <c r="K1541" s="765"/>
      <c r="L1541" s="765"/>
      <c r="M1541" s="765"/>
      <c r="N1541" s="765"/>
      <c r="O1541" s="765"/>
      <c r="P1541" s="765"/>
      <c r="Q1541" s="765"/>
      <c r="R1541" s="765"/>
      <c r="S1541" s="765"/>
      <c r="T1541" s="765"/>
      <c r="U1541" s="765"/>
      <c r="V1541" s="765"/>
      <c r="W1541" s="765"/>
      <c r="X1541" s="765"/>
      <c r="Y1541" s="765"/>
      <c r="Z1541" s="765"/>
      <c r="AA1541" s="765"/>
      <c r="AB1541" s="765"/>
    </row>
    <row r="1542" spans="1:28" ht="33.75" customHeight="1">
      <c r="A1542" s="758" t="s">
        <v>656</v>
      </c>
      <c r="B1542" s="758"/>
      <c r="C1542" s="758"/>
      <c r="D1542" s="758"/>
      <c r="E1542" s="758"/>
      <c r="F1542" s="758"/>
      <c r="G1542" s="758"/>
      <c r="H1542" s="758"/>
      <c r="I1542" s="758"/>
      <c r="J1542" s="758"/>
      <c r="K1542" s="758"/>
      <c r="L1542" s="758"/>
      <c r="M1542" s="758"/>
      <c r="N1542" s="758"/>
      <c r="O1542" s="758"/>
      <c r="P1542" s="758"/>
      <c r="Q1542" s="758"/>
      <c r="R1542" s="758"/>
      <c r="S1542" s="758"/>
      <c r="T1542" s="758"/>
      <c r="U1542" s="758"/>
      <c r="V1542" s="758"/>
      <c r="W1542" s="758"/>
      <c r="X1542" s="758"/>
      <c r="Y1542" s="758"/>
      <c r="Z1542" s="758"/>
      <c r="AA1542" s="758"/>
      <c r="AB1542" s="758"/>
    </row>
    <row r="1543" spans="1:28" ht="15.75" customHeight="1">
      <c r="A1543" s="759" t="s">
        <v>694</v>
      </c>
      <c r="B1543" s="751">
        <v>1</v>
      </c>
      <c r="C1543" s="766" t="s">
        <v>418</v>
      </c>
      <c r="D1543" s="751" t="s">
        <v>386</v>
      </c>
      <c r="E1543" s="753" t="s">
        <v>385</v>
      </c>
      <c r="F1543" s="750" t="s">
        <v>389</v>
      </c>
      <c r="G1543" s="166">
        <v>2015</v>
      </c>
      <c r="H1543" s="425"/>
      <c r="I1543" s="425"/>
      <c r="J1543" s="425"/>
      <c r="K1543" s="425"/>
      <c r="L1543" s="425"/>
      <c r="M1543" s="425"/>
      <c r="N1543" s="425"/>
      <c r="O1543" s="425"/>
      <c r="P1543" s="443"/>
      <c r="Q1543" s="425"/>
      <c r="R1543" s="425"/>
      <c r="S1543" s="425"/>
      <c r="T1543" s="425"/>
      <c r="U1543" s="425"/>
      <c r="V1543" s="445"/>
      <c r="W1543" s="748" t="s">
        <v>384</v>
      </c>
      <c r="X1543" s="748" t="s">
        <v>384</v>
      </c>
      <c r="Y1543" s="763">
        <v>22600</v>
      </c>
      <c r="Z1543" s="435"/>
      <c r="AA1543" s="435"/>
      <c r="AB1543" s="586"/>
    </row>
    <row r="1544" spans="1:28" ht="15.75" customHeight="1">
      <c r="A1544" s="759"/>
      <c r="B1544" s="751"/>
      <c r="C1544" s="766"/>
      <c r="D1544" s="751"/>
      <c r="E1544" s="753"/>
      <c r="F1544" s="750"/>
      <c r="G1544" s="166">
        <v>2016</v>
      </c>
      <c r="H1544" s="426"/>
      <c r="I1544" s="426"/>
      <c r="J1544" s="425"/>
      <c r="K1544" s="425"/>
      <c r="L1544" s="425"/>
      <c r="M1544" s="425"/>
      <c r="N1544" s="425"/>
      <c r="O1544" s="425"/>
      <c r="P1544" s="425"/>
      <c r="Q1544" s="425"/>
      <c r="R1544" s="425"/>
      <c r="S1544" s="425"/>
      <c r="T1544" s="425"/>
      <c r="U1544" s="425"/>
      <c r="V1544" s="445"/>
      <c r="W1544" s="748"/>
      <c r="X1544" s="748"/>
      <c r="Y1544" s="763"/>
      <c r="Z1544" s="435"/>
      <c r="AA1544" s="435"/>
      <c r="AB1544" s="586"/>
    </row>
    <row r="1545" spans="1:28" ht="15.75" customHeight="1">
      <c r="A1545" s="759"/>
      <c r="B1545" s="751"/>
      <c r="C1545" s="766"/>
      <c r="D1545" s="751"/>
      <c r="E1545" s="753"/>
      <c r="F1545" s="750"/>
      <c r="G1545" s="432">
        <v>2023</v>
      </c>
      <c r="H1545" s="426"/>
      <c r="I1545" s="426"/>
      <c r="J1545" s="435"/>
      <c r="K1545" s="425"/>
      <c r="L1545" s="425"/>
      <c r="M1545" s="425"/>
      <c r="N1545" s="425"/>
      <c r="O1545" s="425"/>
      <c r="P1545" s="425"/>
      <c r="Q1545" s="425"/>
      <c r="R1545" s="425"/>
      <c r="S1545" s="425"/>
      <c r="T1545" s="425"/>
      <c r="U1545" s="425"/>
      <c r="V1545" s="445"/>
      <c r="W1545" s="748"/>
      <c r="X1545" s="748"/>
      <c r="Y1545" s="763"/>
      <c r="Z1545" s="435"/>
      <c r="AA1545" s="435"/>
      <c r="AB1545" s="586"/>
    </row>
    <row r="1546" spans="1:28" ht="15.75" customHeight="1">
      <c r="A1546" s="759"/>
      <c r="B1546" s="751"/>
      <c r="C1546" s="766"/>
      <c r="D1546" s="751"/>
      <c r="E1546" s="753"/>
      <c r="F1546" s="750" t="s">
        <v>388</v>
      </c>
      <c r="G1546" s="166">
        <v>2015</v>
      </c>
      <c r="H1546" s="365"/>
      <c r="I1546" s="365"/>
      <c r="J1546" s="166"/>
      <c r="K1546" s="369"/>
      <c r="L1546" s="369"/>
      <c r="M1546" s="369"/>
      <c r="N1546" s="369"/>
      <c r="O1546" s="369"/>
      <c r="P1546" s="369"/>
      <c r="Q1546" s="369"/>
      <c r="R1546" s="369"/>
      <c r="S1546" s="369"/>
      <c r="T1546" s="369"/>
      <c r="U1546" s="369"/>
      <c r="V1546" s="431"/>
      <c r="W1546" s="748"/>
      <c r="X1546" s="748"/>
      <c r="Y1546" s="763"/>
      <c r="Z1546" s="166"/>
      <c r="AA1546" s="166"/>
      <c r="AB1546" s="584"/>
    </row>
    <row r="1547" spans="1:28" ht="15.75" customHeight="1">
      <c r="A1547" s="759"/>
      <c r="B1547" s="751"/>
      <c r="C1547" s="766"/>
      <c r="D1547" s="751"/>
      <c r="E1547" s="753"/>
      <c r="F1547" s="750"/>
      <c r="G1547" s="166">
        <v>2016</v>
      </c>
      <c r="H1547" s="365"/>
      <c r="I1547" s="365"/>
      <c r="J1547" s="166"/>
      <c r="K1547" s="369"/>
      <c r="L1547" s="369"/>
      <c r="M1547" s="369"/>
      <c r="N1547" s="369"/>
      <c r="O1547" s="369"/>
      <c r="P1547" s="369"/>
      <c r="Q1547" s="369"/>
      <c r="R1547" s="369"/>
      <c r="S1547" s="369"/>
      <c r="T1547" s="369"/>
      <c r="U1547" s="369"/>
      <c r="V1547" s="431"/>
      <c r="W1547" s="748"/>
      <c r="X1547" s="748"/>
      <c r="Y1547" s="763"/>
      <c r="Z1547" s="166"/>
      <c r="AA1547" s="166"/>
      <c r="AB1547" s="584"/>
    </row>
    <row r="1548" spans="1:28" ht="15.75" customHeight="1">
      <c r="A1548" s="759"/>
      <c r="B1548" s="751"/>
      <c r="C1548" s="766"/>
      <c r="D1548" s="751"/>
      <c r="E1548" s="753"/>
      <c r="F1548" s="750"/>
      <c r="G1548" s="166">
        <v>2023</v>
      </c>
      <c r="H1548" s="365"/>
      <c r="I1548" s="365"/>
      <c r="J1548" s="166"/>
      <c r="K1548" s="369"/>
      <c r="L1548" s="369"/>
      <c r="M1548" s="369"/>
      <c r="N1548" s="369"/>
      <c r="O1548" s="369"/>
      <c r="P1548" s="369"/>
      <c r="Q1548" s="369"/>
      <c r="R1548" s="369"/>
      <c r="S1548" s="369"/>
      <c r="T1548" s="369"/>
      <c r="U1548" s="369"/>
      <c r="V1548" s="431"/>
      <c r="W1548" s="748"/>
      <c r="X1548" s="748"/>
      <c r="Y1548" s="763"/>
      <c r="Z1548" s="166"/>
      <c r="AA1548" s="166"/>
      <c r="AB1548" s="584"/>
    </row>
    <row r="1549" spans="1:28" ht="15.75" customHeight="1">
      <c r="A1549" s="759"/>
      <c r="B1549" s="751">
        <v>2</v>
      </c>
      <c r="C1549" s="752" t="s">
        <v>417</v>
      </c>
      <c r="D1549" s="751" t="s">
        <v>386</v>
      </c>
      <c r="E1549" s="753" t="s">
        <v>385</v>
      </c>
      <c r="F1549" s="750" t="s">
        <v>389</v>
      </c>
      <c r="G1549" s="166">
        <v>2015</v>
      </c>
      <c r="H1549" s="425"/>
      <c r="I1549" s="425"/>
      <c r="J1549" s="425"/>
      <c r="K1549" s="425"/>
      <c r="L1549" s="425"/>
      <c r="M1549" s="425"/>
      <c r="N1549" s="425"/>
      <c r="O1549" s="425"/>
      <c r="P1549" s="443"/>
      <c r="Q1549" s="425"/>
      <c r="R1549" s="425"/>
      <c r="S1549" s="425"/>
      <c r="T1549" s="425"/>
      <c r="U1549" s="425"/>
      <c r="V1549" s="445"/>
      <c r="W1549" s="761" t="s">
        <v>384</v>
      </c>
      <c r="X1549" s="761" t="s">
        <v>384</v>
      </c>
      <c r="Y1549" s="763">
        <v>7500</v>
      </c>
      <c r="Z1549" s="435"/>
      <c r="AA1549" s="435"/>
      <c r="AB1549" s="586"/>
    </row>
    <row r="1550" spans="1:28" ht="15.75" customHeight="1">
      <c r="A1550" s="759"/>
      <c r="B1550" s="751"/>
      <c r="C1550" s="752"/>
      <c r="D1550" s="751"/>
      <c r="E1550" s="753"/>
      <c r="F1550" s="750"/>
      <c r="G1550" s="166">
        <v>2016</v>
      </c>
      <c r="H1550" s="426"/>
      <c r="I1550" s="426"/>
      <c r="J1550" s="425"/>
      <c r="K1550" s="425"/>
      <c r="L1550" s="425"/>
      <c r="M1550" s="425"/>
      <c r="N1550" s="425"/>
      <c r="O1550" s="425"/>
      <c r="P1550" s="425"/>
      <c r="Q1550" s="425"/>
      <c r="R1550" s="425"/>
      <c r="S1550" s="425"/>
      <c r="T1550" s="425"/>
      <c r="U1550" s="425"/>
      <c r="V1550" s="445"/>
      <c r="W1550" s="761"/>
      <c r="X1550" s="761"/>
      <c r="Y1550" s="763"/>
      <c r="Z1550" s="435"/>
      <c r="AA1550" s="435"/>
      <c r="AB1550" s="586"/>
    </row>
    <row r="1551" spans="1:28" ht="15.75" customHeight="1">
      <c r="A1551" s="759"/>
      <c r="B1551" s="751"/>
      <c r="C1551" s="752"/>
      <c r="D1551" s="751"/>
      <c r="E1551" s="753"/>
      <c r="F1551" s="750"/>
      <c r="G1551" s="166">
        <v>2023</v>
      </c>
      <c r="H1551" s="426"/>
      <c r="I1551" s="426"/>
      <c r="J1551" s="435"/>
      <c r="K1551" s="425"/>
      <c r="L1551" s="425"/>
      <c r="M1551" s="425"/>
      <c r="N1551" s="425"/>
      <c r="O1551" s="425"/>
      <c r="P1551" s="425"/>
      <c r="Q1551" s="425"/>
      <c r="R1551" s="425"/>
      <c r="S1551" s="425"/>
      <c r="T1551" s="425"/>
      <c r="U1551" s="425"/>
      <c r="V1551" s="445"/>
      <c r="W1551" s="761"/>
      <c r="X1551" s="761"/>
      <c r="Y1551" s="763"/>
      <c r="Z1551" s="435"/>
      <c r="AA1551" s="435"/>
      <c r="AB1551" s="586"/>
    </row>
    <row r="1552" spans="1:28" ht="15.75" customHeight="1">
      <c r="A1552" s="759"/>
      <c r="B1552" s="751"/>
      <c r="C1552" s="752"/>
      <c r="D1552" s="751"/>
      <c r="E1552" s="753"/>
      <c r="F1552" s="750" t="s">
        <v>388</v>
      </c>
      <c r="G1552" s="166">
        <v>2015</v>
      </c>
      <c r="H1552" s="365"/>
      <c r="I1552" s="365"/>
      <c r="J1552" s="166"/>
      <c r="K1552" s="369"/>
      <c r="L1552" s="369"/>
      <c r="M1552" s="369"/>
      <c r="N1552" s="369"/>
      <c r="O1552" s="369"/>
      <c r="P1552" s="369"/>
      <c r="Q1552" s="369"/>
      <c r="R1552" s="369"/>
      <c r="S1552" s="369"/>
      <c r="T1552" s="369"/>
      <c r="U1552" s="369"/>
      <c r="V1552" s="431"/>
      <c r="W1552" s="761"/>
      <c r="X1552" s="761"/>
      <c r="Y1552" s="763"/>
      <c r="Z1552" s="166"/>
      <c r="AA1552" s="166"/>
      <c r="AB1552" s="584"/>
    </row>
    <row r="1553" spans="1:28" ht="15.75" customHeight="1">
      <c r="A1553" s="759"/>
      <c r="B1553" s="751"/>
      <c r="C1553" s="752"/>
      <c r="D1553" s="751"/>
      <c r="E1553" s="753"/>
      <c r="F1553" s="750"/>
      <c r="G1553" s="166">
        <v>2016</v>
      </c>
      <c r="H1553" s="365"/>
      <c r="I1553" s="365"/>
      <c r="J1553" s="166"/>
      <c r="K1553" s="369"/>
      <c r="L1553" s="369"/>
      <c r="M1553" s="369"/>
      <c r="N1553" s="369"/>
      <c r="O1553" s="369"/>
      <c r="P1553" s="369"/>
      <c r="Q1553" s="369"/>
      <c r="R1553" s="369"/>
      <c r="S1553" s="369"/>
      <c r="T1553" s="369"/>
      <c r="U1553" s="369"/>
      <c r="V1553" s="431"/>
      <c r="W1553" s="761"/>
      <c r="X1553" s="761"/>
      <c r="Y1553" s="763"/>
      <c r="Z1553" s="166"/>
      <c r="AA1553" s="166"/>
      <c r="AB1553" s="584"/>
    </row>
    <row r="1554" spans="1:28" ht="15.75" customHeight="1">
      <c r="A1554" s="759"/>
      <c r="B1554" s="751"/>
      <c r="C1554" s="752"/>
      <c r="D1554" s="751"/>
      <c r="E1554" s="753"/>
      <c r="F1554" s="750"/>
      <c r="G1554" s="166">
        <v>2023</v>
      </c>
      <c r="H1554" s="365"/>
      <c r="I1554" s="365"/>
      <c r="J1554" s="166"/>
      <c r="K1554" s="369"/>
      <c r="L1554" s="369"/>
      <c r="M1554" s="369"/>
      <c r="N1554" s="369"/>
      <c r="O1554" s="369"/>
      <c r="P1554" s="369"/>
      <c r="Q1554" s="369"/>
      <c r="R1554" s="369"/>
      <c r="S1554" s="369"/>
      <c r="T1554" s="369"/>
      <c r="U1554" s="369"/>
      <c r="V1554" s="431"/>
      <c r="W1554" s="761"/>
      <c r="X1554" s="761"/>
      <c r="Y1554" s="763"/>
      <c r="Z1554" s="166"/>
      <c r="AA1554" s="166"/>
      <c r="AB1554" s="584"/>
    </row>
    <row r="1555" spans="1:28" ht="15.75" customHeight="1">
      <c r="A1555" s="759"/>
      <c r="B1555" s="751">
        <v>3</v>
      </c>
      <c r="C1555" s="752" t="s">
        <v>657</v>
      </c>
      <c r="D1555" s="751" t="s">
        <v>390</v>
      </c>
      <c r="E1555" s="753" t="s">
        <v>385</v>
      </c>
      <c r="F1555" s="750" t="s">
        <v>389</v>
      </c>
      <c r="G1555" s="166">
        <v>2015</v>
      </c>
      <c r="H1555" s="425"/>
      <c r="I1555" s="425"/>
      <c r="J1555" s="425"/>
      <c r="K1555" s="425"/>
      <c r="L1555" s="425"/>
      <c r="M1555" s="425"/>
      <c r="N1555" s="425"/>
      <c r="O1555" s="425"/>
      <c r="P1555" s="443"/>
      <c r="Q1555" s="425"/>
      <c r="R1555" s="425"/>
      <c r="S1555" s="425"/>
      <c r="T1555" s="425"/>
      <c r="U1555" s="425"/>
      <c r="V1555" s="445"/>
      <c r="W1555" s="761" t="s">
        <v>384</v>
      </c>
      <c r="X1555" s="761" t="s">
        <v>384</v>
      </c>
      <c r="Y1555" s="763">
        <v>5900</v>
      </c>
      <c r="Z1555" s="435"/>
      <c r="AA1555" s="435"/>
      <c r="AB1555" s="586"/>
    </row>
    <row r="1556" spans="1:28" ht="15.75" customHeight="1">
      <c r="A1556" s="759"/>
      <c r="B1556" s="751"/>
      <c r="C1556" s="752"/>
      <c r="D1556" s="751"/>
      <c r="E1556" s="753"/>
      <c r="F1556" s="750"/>
      <c r="G1556" s="166">
        <v>2016</v>
      </c>
      <c r="H1556" s="426"/>
      <c r="I1556" s="426"/>
      <c r="J1556" s="425"/>
      <c r="K1556" s="425"/>
      <c r="L1556" s="425"/>
      <c r="M1556" s="425"/>
      <c r="N1556" s="425"/>
      <c r="O1556" s="425"/>
      <c r="P1556" s="425"/>
      <c r="Q1556" s="425"/>
      <c r="R1556" s="425"/>
      <c r="S1556" s="425"/>
      <c r="T1556" s="425"/>
      <c r="U1556" s="425"/>
      <c r="V1556" s="445"/>
      <c r="W1556" s="761"/>
      <c r="X1556" s="761"/>
      <c r="Y1556" s="763"/>
      <c r="Z1556" s="435"/>
      <c r="AA1556" s="435"/>
      <c r="AB1556" s="586"/>
    </row>
    <row r="1557" spans="1:28" ht="15.75" customHeight="1">
      <c r="A1557" s="759"/>
      <c r="B1557" s="751"/>
      <c r="C1557" s="752"/>
      <c r="D1557" s="751"/>
      <c r="E1557" s="753"/>
      <c r="F1557" s="750"/>
      <c r="G1557" s="166">
        <v>2023</v>
      </c>
      <c r="H1557" s="426"/>
      <c r="I1557" s="426"/>
      <c r="J1557" s="435"/>
      <c r="K1557" s="425"/>
      <c r="L1557" s="425"/>
      <c r="M1557" s="425"/>
      <c r="N1557" s="425"/>
      <c r="O1557" s="425"/>
      <c r="P1557" s="425"/>
      <c r="Q1557" s="425"/>
      <c r="R1557" s="425"/>
      <c r="S1557" s="425"/>
      <c r="T1557" s="425"/>
      <c r="U1557" s="425"/>
      <c r="V1557" s="445"/>
      <c r="W1557" s="761"/>
      <c r="X1557" s="761"/>
      <c r="Y1557" s="763"/>
      <c r="Z1557" s="435"/>
      <c r="AA1557" s="435"/>
      <c r="AB1557" s="586"/>
    </row>
    <row r="1558" spans="1:28" ht="15.75" customHeight="1">
      <c r="A1558" s="759"/>
      <c r="B1558" s="751"/>
      <c r="C1558" s="752"/>
      <c r="D1558" s="751"/>
      <c r="E1558" s="753"/>
      <c r="F1558" s="750" t="s">
        <v>388</v>
      </c>
      <c r="G1558" s="166">
        <v>2015</v>
      </c>
      <c r="H1558" s="365"/>
      <c r="I1558" s="365"/>
      <c r="J1558" s="166"/>
      <c r="K1558" s="369"/>
      <c r="L1558" s="369"/>
      <c r="M1558" s="369"/>
      <c r="N1558" s="369"/>
      <c r="O1558" s="369"/>
      <c r="P1558" s="369"/>
      <c r="Q1558" s="369"/>
      <c r="R1558" s="369"/>
      <c r="S1558" s="369"/>
      <c r="T1558" s="369"/>
      <c r="U1558" s="369"/>
      <c r="V1558" s="431"/>
      <c r="W1558" s="761"/>
      <c r="X1558" s="761"/>
      <c r="Y1558" s="763"/>
      <c r="Z1558" s="166"/>
      <c r="AA1558" s="166"/>
      <c r="AB1558" s="584"/>
    </row>
    <row r="1559" spans="1:28" ht="15.75" customHeight="1">
      <c r="A1559" s="759"/>
      <c r="B1559" s="751"/>
      <c r="C1559" s="752"/>
      <c r="D1559" s="751"/>
      <c r="E1559" s="753"/>
      <c r="F1559" s="750"/>
      <c r="G1559" s="166">
        <v>2016</v>
      </c>
      <c r="H1559" s="365"/>
      <c r="I1559" s="365"/>
      <c r="J1559" s="166"/>
      <c r="K1559" s="369"/>
      <c r="L1559" s="369"/>
      <c r="M1559" s="369"/>
      <c r="N1559" s="369"/>
      <c r="O1559" s="369"/>
      <c r="P1559" s="369"/>
      <c r="Q1559" s="369"/>
      <c r="R1559" s="369"/>
      <c r="S1559" s="369"/>
      <c r="T1559" s="369"/>
      <c r="U1559" s="369"/>
      <c r="V1559" s="431"/>
      <c r="W1559" s="761"/>
      <c r="X1559" s="761"/>
      <c r="Y1559" s="763"/>
      <c r="Z1559" s="166"/>
      <c r="AA1559" s="166"/>
      <c r="AB1559" s="584"/>
    </row>
    <row r="1560" spans="1:28" ht="15.75" customHeight="1">
      <c r="A1560" s="759"/>
      <c r="B1560" s="751"/>
      <c r="C1560" s="752"/>
      <c r="D1560" s="751"/>
      <c r="E1560" s="753"/>
      <c r="F1560" s="750"/>
      <c r="G1560" s="166">
        <v>2023</v>
      </c>
      <c r="H1560" s="365"/>
      <c r="I1560" s="365"/>
      <c r="J1560" s="166"/>
      <c r="K1560" s="369"/>
      <c r="L1560" s="369"/>
      <c r="M1560" s="369"/>
      <c r="N1560" s="369"/>
      <c r="O1560" s="369"/>
      <c r="P1560" s="369"/>
      <c r="Q1560" s="369"/>
      <c r="R1560" s="369"/>
      <c r="S1560" s="369"/>
      <c r="T1560" s="369"/>
      <c r="U1560" s="369"/>
      <c r="V1560" s="431"/>
      <c r="W1560" s="761"/>
      <c r="X1560" s="761"/>
      <c r="Y1560" s="763"/>
      <c r="Z1560" s="166"/>
      <c r="AA1560" s="166"/>
      <c r="AB1560" s="584"/>
    </row>
    <row r="1561" spans="1:28" ht="15.75" customHeight="1">
      <c r="A1561" s="759"/>
      <c r="B1561" s="751">
        <v>4</v>
      </c>
      <c r="C1561" s="752" t="s">
        <v>658</v>
      </c>
      <c r="D1561" s="751" t="s">
        <v>390</v>
      </c>
      <c r="E1561" s="753" t="s">
        <v>385</v>
      </c>
      <c r="F1561" s="750" t="s">
        <v>389</v>
      </c>
      <c r="G1561" s="166">
        <v>2015</v>
      </c>
      <c r="H1561" s="425"/>
      <c r="I1561" s="425"/>
      <c r="J1561" s="425"/>
      <c r="K1561" s="425"/>
      <c r="L1561" s="425"/>
      <c r="M1561" s="425"/>
      <c r="N1561" s="425"/>
      <c r="O1561" s="425"/>
      <c r="P1561" s="443"/>
      <c r="Q1561" s="425"/>
      <c r="R1561" s="425"/>
      <c r="S1561" s="425"/>
      <c r="T1561" s="425"/>
      <c r="U1561" s="425"/>
      <c r="V1561" s="445"/>
      <c r="W1561" s="761" t="s">
        <v>384</v>
      </c>
      <c r="X1561" s="761" t="s">
        <v>384</v>
      </c>
      <c r="Y1561" s="763">
        <v>1850</v>
      </c>
      <c r="Z1561" s="435"/>
      <c r="AA1561" s="435"/>
      <c r="AB1561" s="586"/>
    </row>
    <row r="1562" spans="1:28" ht="15.75" customHeight="1">
      <c r="A1562" s="759"/>
      <c r="B1562" s="751"/>
      <c r="C1562" s="752"/>
      <c r="D1562" s="751"/>
      <c r="E1562" s="753"/>
      <c r="F1562" s="750"/>
      <c r="G1562" s="166">
        <v>2016</v>
      </c>
      <c r="H1562" s="426"/>
      <c r="I1562" s="426"/>
      <c r="J1562" s="425"/>
      <c r="K1562" s="425"/>
      <c r="L1562" s="425"/>
      <c r="M1562" s="425"/>
      <c r="N1562" s="425"/>
      <c r="O1562" s="425"/>
      <c r="P1562" s="425"/>
      <c r="Q1562" s="425"/>
      <c r="R1562" s="425"/>
      <c r="S1562" s="425"/>
      <c r="T1562" s="425"/>
      <c r="U1562" s="425"/>
      <c r="V1562" s="445"/>
      <c r="W1562" s="761"/>
      <c r="X1562" s="761"/>
      <c r="Y1562" s="763"/>
      <c r="Z1562" s="435"/>
      <c r="AA1562" s="435"/>
      <c r="AB1562" s="586"/>
    </row>
    <row r="1563" spans="1:28" ht="15.75" customHeight="1">
      <c r="A1563" s="759"/>
      <c r="B1563" s="751"/>
      <c r="C1563" s="752"/>
      <c r="D1563" s="751"/>
      <c r="E1563" s="753"/>
      <c r="F1563" s="750"/>
      <c r="G1563" s="166">
        <v>2023</v>
      </c>
      <c r="H1563" s="426"/>
      <c r="I1563" s="426"/>
      <c r="J1563" s="435"/>
      <c r="K1563" s="425"/>
      <c r="L1563" s="425"/>
      <c r="M1563" s="425"/>
      <c r="N1563" s="425"/>
      <c r="O1563" s="425"/>
      <c r="P1563" s="425"/>
      <c r="Q1563" s="425"/>
      <c r="R1563" s="425"/>
      <c r="S1563" s="425"/>
      <c r="T1563" s="425"/>
      <c r="U1563" s="425"/>
      <c r="V1563" s="445"/>
      <c r="W1563" s="761"/>
      <c r="X1563" s="761"/>
      <c r="Y1563" s="763"/>
      <c r="Z1563" s="435"/>
      <c r="AA1563" s="435"/>
      <c r="AB1563" s="586"/>
    </row>
    <row r="1564" spans="1:28" ht="15.75" customHeight="1">
      <c r="A1564" s="759"/>
      <c r="B1564" s="751"/>
      <c r="C1564" s="752"/>
      <c r="D1564" s="751"/>
      <c r="E1564" s="753"/>
      <c r="F1564" s="750" t="s">
        <v>388</v>
      </c>
      <c r="G1564" s="166">
        <v>2015</v>
      </c>
      <c r="H1564" s="365"/>
      <c r="I1564" s="365"/>
      <c r="J1564" s="166"/>
      <c r="K1564" s="369"/>
      <c r="L1564" s="369"/>
      <c r="M1564" s="369"/>
      <c r="N1564" s="369"/>
      <c r="O1564" s="369"/>
      <c r="P1564" s="369"/>
      <c r="Q1564" s="369"/>
      <c r="R1564" s="369"/>
      <c r="S1564" s="369"/>
      <c r="T1564" s="369"/>
      <c r="U1564" s="369"/>
      <c r="V1564" s="431"/>
      <c r="W1564" s="761"/>
      <c r="X1564" s="761"/>
      <c r="Y1564" s="763"/>
      <c r="Z1564" s="166"/>
      <c r="AA1564" s="166"/>
      <c r="AB1564" s="584"/>
    </row>
    <row r="1565" spans="1:28" ht="15.75" customHeight="1">
      <c r="A1565" s="759"/>
      <c r="B1565" s="751"/>
      <c r="C1565" s="752"/>
      <c r="D1565" s="751"/>
      <c r="E1565" s="753"/>
      <c r="F1565" s="750"/>
      <c r="G1565" s="166">
        <v>2016</v>
      </c>
      <c r="H1565" s="365"/>
      <c r="I1565" s="365"/>
      <c r="J1565" s="166"/>
      <c r="K1565" s="369"/>
      <c r="L1565" s="369"/>
      <c r="M1565" s="369"/>
      <c r="N1565" s="369"/>
      <c r="O1565" s="369"/>
      <c r="P1565" s="369"/>
      <c r="Q1565" s="369"/>
      <c r="R1565" s="369"/>
      <c r="S1565" s="369"/>
      <c r="T1565" s="369"/>
      <c r="U1565" s="369"/>
      <c r="V1565" s="431"/>
      <c r="W1565" s="761"/>
      <c r="X1565" s="761"/>
      <c r="Y1565" s="763"/>
      <c r="Z1565" s="166"/>
      <c r="AA1565" s="166"/>
      <c r="AB1565" s="584"/>
    </row>
    <row r="1566" spans="1:28" ht="15.75" customHeight="1">
      <c r="A1566" s="759"/>
      <c r="B1566" s="751"/>
      <c r="C1566" s="752"/>
      <c r="D1566" s="751"/>
      <c r="E1566" s="753"/>
      <c r="F1566" s="750"/>
      <c r="G1566" s="166">
        <v>2023</v>
      </c>
      <c r="H1566" s="365"/>
      <c r="I1566" s="365"/>
      <c r="J1566" s="166"/>
      <c r="K1566" s="369"/>
      <c r="L1566" s="369"/>
      <c r="M1566" s="369"/>
      <c r="N1566" s="369"/>
      <c r="O1566" s="369"/>
      <c r="P1566" s="369"/>
      <c r="Q1566" s="369"/>
      <c r="R1566" s="369"/>
      <c r="S1566" s="369"/>
      <c r="T1566" s="369"/>
      <c r="U1566" s="369"/>
      <c r="V1566" s="431"/>
      <c r="W1566" s="761"/>
      <c r="X1566" s="761"/>
      <c r="Y1566" s="763"/>
      <c r="Z1566" s="166"/>
      <c r="AA1566" s="166"/>
      <c r="AB1566" s="584"/>
    </row>
    <row r="1567" spans="1:28" ht="15.75" customHeight="1">
      <c r="A1567" s="759"/>
      <c r="B1567" s="751">
        <v>5</v>
      </c>
      <c r="C1567" s="752" t="s">
        <v>659</v>
      </c>
      <c r="D1567" s="751" t="s">
        <v>386</v>
      </c>
      <c r="E1567" s="753" t="s">
        <v>385</v>
      </c>
      <c r="F1567" s="750" t="s">
        <v>389</v>
      </c>
      <c r="G1567" s="166">
        <v>2015</v>
      </c>
      <c r="H1567" s="425"/>
      <c r="I1567" s="425"/>
      <c r="J1567" s="425"/>
      <c r="K1567" s="425"/>
      <c r="L1567" s="425"/>
      <c r="M1567" s="425"/>
      <c r="N1567" s="425"/>
      <c r="O1567" s="425"/>
      <c r="P1567" s="443"/>
      <c r="Q1567" s="425"/>
      <c r="R1567" s="425"/>
      <c r="S1567" s="425"/>
      <c r="T1567" s="425"/>
      <c r="U1567" s="425"/>
      <c r="V1567" s="445"/>
      <c r="W1567" s="761" t="s">
        <v>384</v>
      </c>
      <c r="X1567" s="761" t="s">
        <v>384</v>
      </c>
      <c r="Y1567" s="763">
        <v>1900</v>
      </c>
      <c r="Z1567" s="435"/>
      <c r="AA1567" s="435"/>
      <c r="AB1567" s="586"/>
    </row>
    <row r="1568" spans="1:28" ht="15.75" customHeight="1">
      <c r="A1568" s="759"/>
      <c r="B1568" s="751"/>
      <c r="C1568" s="752"/>
      <c r="D1568" s="751"/>
      <c r="E1568" s="753"/>
      <c r="F1568" s="750"/>
      <c r="G1568" s="166">
        <v>2016</v>
      </c>
      <c r="H1568" s="426"/>
      <c r="I1568" s="426"/>
      <c r="J1568" s="425"/>
      <c r="K1568" s="425"/>
      <c r="L1568" s="425"/>
      <c r="M1568" s="425"/>
      <c r="N1568" s="425"/>
      <c r="O1568" s="425"/>
      <c r="P1568" s="425"/>
      <c r="Q1568" s="425"/>
      <c r="R1568" s="425"/>
      <c r="S1568" s="425"/>
      <c r="T1568" s="425"/>
      <c r="U1568" s="425"/>
      <c r="V1568" s="445"/>
      <c r="W1568" s="761"/>
      <c r="X1568" s="761"/>
      <c r="Y1568" s="763"/>
      <c r="Z1568" s="435"/>
      <c r="AA1568" s="435"/>
      <c r="AB1568" s="586"/>
    </row>
    <row r="1569" spans="1:28" ht="15.75" customHeight="1">
      <c r="A1569" s="759"/>
      <c r="B1569" s="751"/>
      <c r="C1569" s="752"/>
      <c r="D1569" s="751"/>
      <c r="E1569" s="753"/>
      <c r="F1569" s="750"/>
      <c r="G1569" s="166">
        <v>2023</v>
      </c>
      <c r="H1569" s="426"/>
      <c r="I1569" s="426"/>
      <c r="J1569" s="435"/>
      <c r="K1569" s="425"/>
      <c r="L1569" s="425"/>
      <c r="M1569" s="425"/>
      <c r="N1569" s="425"/>
      <c r="O1569" s="425"/>
      <c r="P1569" s="425"/>
      <c r="Q1569" s="425"/>
      <c r="R1569" s="425"/>
      <c r="S1569" s="425"/>
      <c r="T1569" s="425"/>
      <c r="U1569" s="425"/>
      <c r="V1569" s="445"/>
      <c r="W1569" s="761"/>
      <c r="X1569" s="761"/>
      <c r="Y1569" s="763"/>
      <c r="Z1569" s="435"/>
      <c r="AA1569" s="435"/>
      <c r="AB1569" s="586"/>
    </row>
    <row r="1570" spans="1:28" ht="15.75" customHeight="1">
      <c r="A1570" s="759"/>
      <c r="B1570" s="751"/>
      <c r="C1570" s="752"/>
      <c r="D1570" s="751"/>
      <c r="E1570" s="753"/>
      <c r="F1570" s="750" t="s">
        <v>388</v>
      </c>
      <c r="G1570" s="166">
        <v>2015</v>
      </c>
      <c r="H1570" s="365"/>
      <c r="I1570" s="365"/>
      <c r="J1570" s="166"/>
      <c r="K1570" s="369"/>
      <c r="L1570" s="369"/>
      <c r="M1570" s="369"/>
      <c r="N1570" s="369"/>
      <c r="O1570" s="369"/>
      <c r="P1570" s="369"/>
      <c r="Q1570" s="369"/>
      <c r="R1570" s="369"/>
      <c r="S1570" s="369"/>
      <c r="T1570" s="369"/>
      <c r="U1570" s="369"/>
      <c r="V1570" s="431"/>
      <c r="W1570" s="761"/>
      <c r="X1570" s="761"/>
      <c r="Y1570" s="763"/>
      <c r="Z1570" s="166"/>
      <c r="AA1570" s="166"/>
      <c r="AB1570" s="584"/>
    </row>
    <row r="1571" spans="1:28" ht="15.75" customHeight="1">
      <c r="A1571" s="759"/>
      <c r="B1571" s="751"/>
      <c r="C1571" s="752"/>
      <c r="D1571" s="751"/>
      <c r="E1571" s="753"/>
      <c r="F1571" s="750"/>
      <c r="G1571" s="166">
        <v>2016</v>
      </c>
      <c r="H1571" s="365"/>
      <c r="I1571" s="365"/>
      <c r="J1571" s="166"/>
      <c r="K1571" s="369"/>
      <c r="L1571" s="369"/>
      <c r="M1571" s="369"/>
      <c r="N1571" s="369"/>
      <c r="O1571" s="369"/>
      <c r="P1571" s="369"/>
      <c r="Q1571" s="369"/>
      <c r="R1571" s="369"/>
      <c r="S1571" s="369"/>
      <c r="T1571" s="369"/>
      <c r="U1571" s="369"/>
      <c r="V1571" s="431"/>
      <c r="W1571" s="761"/>
      <c r="X1571" s="761"/>
      <c r="Y1571" s="763"/>
      <c r="Z1571" s="166"/>
      <c r="AA1571" s="166"/>
      <c r="AB1571" s="584"/>
    </row>
    <row r="1572" spans="1:28" ht="15.75" customHeight="1">
      <c r="A1572" s="759"/>
      <c r="B1572" s="751"/>
      <c r="C1572" s="752"/>
      <c r="D1572" s="751"/>
      <c r="E1572" s="753"/>
      <c r="F1572" s="750"/>
      <c r="G1572" s="166">
        <v>2023</v>
      </c>
      <c r="H1572" s="365"/>
      <c r="I1572" s="365"/>
      <c r="J1572" s="166"/>
      <c r="K1572" s="369"/>
      <c r="L1572" s="369"/>
      <c r="M1572" s="369"/>
      <c r="N1572" s="369"/>
      <c r="O1572" s="369"/>
      <c r="P1572" s="369"/>
      <c r="Q1572" s="369"/>
      <c r="R1572" s="369"/>
      <c r="S1572" s="369"/>
      <c r="T1572" s="369"/>
      <c r="U1572" s="369"/>
      <c r="V1572" s="431"/>
      <c r="W1572" s="761"/>
      <c r="X1572" s="761"/>
      <c r="Y1572" s="763"/>
      <c r="Z1572" s="166"/>
      <c r="AA1572" s="166"/>
      <c r="AB1572" s="584"/>
    </row>
    <row r="1573" spans="1:28" ht="12" customHeight="1">
      <c r="A1573" s="759"/>
      <c r="B1573" s="764" t="s">
        <v>140</v>
      </c>
      <c r="C1573" s="764"/>
      <c r="D1573" s="764"/>
      <c r="E1573" s="764"/>
      <c r="F1573" s="764"/>
      <c r="G1573" s="764"/>
      <c r="H1573" s="764"/>
      <c r="I1573" s="764"/>
      <c r="J1573" s="764"/>
      <c r="K1573" s="764"/>
      <c r="L1573" s="764"/>
      <c r="M1573" s="764"/>
      <c r="N1573" s="764"/>
      <c r="O1573" s="764"/>
      <c r="P1573" s="764"/>
      <c r="Q1573" s="764"/>
      <c r="R1573" s="764"/>
      <c r="S1573" s="764"/>
      <c r="T1573" s="764"/>
      <c r="U1573" s="764"/>
      <c r="V1573" s="764"/>
      <c r="W1573" s="764"/>
      <c r="X1573" s="764"/>
      <c r="Y1573" s="764"/>
      <c r="Z1573" s="764"/>
      <c r="AA1573" s="764"/>
      <c r="AB1573" s="764"/>
    </row>
    <row r="1574" spans="1:28" ht="12" customHeight="1">
      <c r="A1574" s="759"/>
      <c r="B1574" s="765"/>
      <c r="C1574" s="765"/>
      <c r="D1574" s="765"/>
      <c r="E1574" s="765"/>
      <c r="F1574" s="765"/>
      <c r="G1574" s="765"/>
      <c r="H1574" s="765"/>
      <c r="I1574" s="765"/>
      <c r="J1574" s="765"/>
      <c r="K1574" s="765"/>
      <c r="L1574" s="765"/>
      <c r="M1574" s="765"/>
      <c r="N1574" s="765"/>
      <c r="O1574" s="765"/>
      <c r="P1574" s="765"/>
      <c r="Q1574" s="765"/>
      <c r="R1574" s="765"/>
      <c r="S1574" s="765"/>
      <c r="T1574" s="765"/>
      <c r="U1574" s="765"/>
      <c r="V1574" s="765"/>
      <c r="W1574" s="765"/>
      <c r="X1574" s="765"/>
      <c r="Y1574" s="765"/>
      <c r="Z1574" s="765"/>
      <c r="AA1574" s="765"/>
      <c r="AB1574" s="765"/>
    </row>
    <row r="1575" spans="1:28" ht="27.75" customHeight="1">
      <c r="A1575" s="758" t="s">
        <v>660</v>
      </c>
      <c r="B1575" s="758"/>
      <c r="C1575" s="758"/>
      <c r="D1575" s="758"/>
      <c r="E1575" s="758"/>
      <c r="F1575" s="758"/>
      <c r="G1575" s="758"/>
      <c r="H1575" s="758"/>
      <c r="I1575" s="758"/>
      <c r="J1575" s="758"/>
      <c r="K1575" s="758"/>
      <c r="L1575" s="758"/>
      <c r="M1575" s="758"/>
      <c r="N1575" s="758"/>
      <c r="O1575" s="758"/>
      <c r="P1575" s="758"/>
      <c r="Q1575" s="758"/>
      <c r="R1575" s="758"/>
      <c r="S1575" s="758"/>
      <c r="T1575" s="758"/>
      <c r="U1575" s="758"/>
      <c r="V1575" s="758"/>
      <c r="W1575" s="758"/>
      <c r="X1575" s="758"/>
      <c r="Y1575" s="758"/>
      <c r="Z1575" s="758"/>
      <c r="AA1575" s="758"/>
      <c r="AB1575" s="758"/>
    </row>
    <row r="1576" spans="1:28" ht="15.75" customHeight="1">
      <c r="A1576" s="759" t="s">
        <v>694</v>
      </c>
      <c r="B1576" s="751">
        <v>1</v>
      </c>
      <c r="C1576" s="752" t="s">
        <v>416</v>
      </c>
      <c r="D1576" s="751" t="s">
        <v>390</v>
      </c>
      <c r="E1576" s="753" t="s">
        <v>385</v>
      </c>
      <c r="F1576" s="750" t="s">
        <v>389</v>
      </c>
      <c r="G1576" s="166">
        <v>2015</v>
      </c>
      <c r="H1576" s="425"/>
      <c r="I1576" s="425"/>
      <c r="J1576" s="425"/>
      <c r="K1576" s="425"/>
      <c r="L1576" s="425"/>
      <c r="M1576" s="425"/>
      <c r="N1576" s="425"/>
      <c r="O1576" s="425"/>
      <c r="P1576" s="443"/>
      <c r="Q1576" s="425"/>
      <c r="R1576" s="425"/>
      <c r="S1576" s="425"/>
      <c r="T1576" s="425"/>
      <c r="U1576" s="425"/>
      <c r="V1576" s="445"/>
      <c r="W1576" s="748" t="s">
        <v>384</v>
      </c>
      <c r="X1576" s="748" t="s">
        <v>384</v>
      </c>
      <c r="Y1576" s="763">
        <v>500</v>
      </c>
      <c r="Z1576" s="435"/>
      <c r="AA1576" s="435"/>
      <c r="AB1576" s="586"/>
    </row>
    <row r="1577" spans="1:28" ht="15.75" customHeight="1">
      <c r="A1577" s="759"/>
      <c r="B1577" s="751"/>
      <c r="C1577" s="752"/>
      <c r="D1577" s="751"/>
      <c r="E1577" s="753"/>
      <c r="F1577" s="750"/>
      <c r="G1577" s="166">
        <v>2016</v>
      </c>
      <c r="H1577" s="426"/>
      <c r="I1577" s="426"/>
      <c r="J1577" s="425"/>
      <c r="K1577" s="425"/>
      <c r="L1577" s="425"/>
      <c r="M1577" s="425"/>
      <c r="N1577" s="425"/>
      <c r="O1577" s="425"/>
      <c r="P1577" s="425"/>
      <c r="Q1577" s="425"/>
      <c r="R1577" s="425"/>
      <c r="S1577" s="425"/>
      <c r="T1577" s="425"/>
      <c r="U1577" s="425"/>
      <c r="V1577" s="445"/>
      <c r="W1577" s="748"/>
      <c r="X1577" s="748"/>
      <c r="Y1577" s="763"/>
      <c r="Z1577" s="435"/>
      <c r="AA1577" s="435"/>
      <c r="AB1577" s="586"/>
    </row>
    <row r="1578" spans="1:28" ht="15.75" customHeight="1">
      <c r="A1578" s="759"/>
      <c r="B1578" s="751"/>
      <c r="C1578" s="752"/>
      <c r="D1578" s="751"/>
      <c r="E1578" s="753"/>
      <c r="F1578" s="750"/>
      <c r="G1578" s="432">
        <v>2023</v>
      </c>
      <c r="H1578" s="426"/>
      <c r="I1578" s="426"/>
      <c r="J1578" s="435"/>
      <c r="K1578" s="425"/>
      <c r="L1578" s="425"/>
      <c r="M1578" s="425"/>
      <c r="N1578" s="425"/>
      <c r="O1578" s="425"/>
      <c r="P1578" s="425"/>
      <c r="Q1578" s="425"/>
      <c r="R1578" s="425"/>
      <c r="S1578" s="425"/>
      <c r="T1578" s="425"/>
      <c r="U1578" s="425"/>
      <c r="V1578" s="445"/>
      <c r="W1578" s="748"/>
      <c r="X1578" s="748"/>
      <c r="Y1578" s="763"/>
      <c r="Z1578" s="435"/>
      <c r="AA1578" s="435"/>
      <c r="AB1578" s="586"/>
    </row>
    <row r="1579" spans="1:28" ht="15.75" customHeight="1">
      <c r="A1579" s="759"/>
      <c r="B1579" s="751"/>
      <c r="C1579" s="752"/>
      <c r="D1579" s="751"/>
      <c r="E1579" s="753"/>
      <c r="F1579" s="750" t="s">
        <v>388</v>
      </c>
      <c r="G1579" s="166">
        <v>2015</v>
      </c>
      <c r="H1579" s="365"/>
      <c r="I1579" s="365"/>
      <c r="J1579" s="166"/>
      <c r="K1579" s="369"/>
      <c r="L1579" s="369"/>
      <c r="M1579" s="369"/>
      <c r="N1579" s="369"/>
      <c r="O1579" s="369"/>
      <c r="P1579" s="369"/>
      <c r="Q1579" s="369"/>
      <c r="R1579" s="369"/>
      <c r="S1579" s="369"/>
      <c r="T1579" s="369"/>
      <c r="U1579" s="369"/>
      <c r="V1579" s="431"/>
      <c r="W1579" s="748"/>
      <c r="X1579" s="748"/>
      <c r="Y1579" s="763"/>
      <c r="Z1579" s="166"/>
      <c r="AA1579" s="166"/>
      <c r="AB1579" s="584"/>
    </row>
    <row r="1580" spans="1:28" ht="15.75" customHeight="1">
      <c r="A1580" s="759"/>
      <c r="B1580" s="751"/>
      <c r="C1580" s="752"/>
      <c r="D1580" s="751"/>
      <c r="E1580" s="753"/>
      <c r="F1580" s="750"/>
      <c r="G1580" s="166">
        <v>2016</v>
      </c>
      <c r="H1580" s="365"/>
      <c r="I1580" s="365"/>
      <c r="J1580" s="166"/>
      <c r="K1580" s="369"/>
      <c r="L1580" s="369"/>
      <c r="M1580" s="597">
        <v>71</v>
      </c>
      <c r="N1580" s="597"/>
      <c r="O1580" s="597"/>
      <c r="P1580" s="597">
        <v>0</v>
      </c>
      <c r="Q1580" s="597"/>
      <c r="R1580" s="597"/>
      <c r="S1580" s="597"/>
      <c r="T1580" s="597"/>
      <c r="U1580" s="597"/>
      <c r="V1580" s="598">
        <v>71</v>
      </c>
      <c r="W1580" s="748"/>
      <c r="X1580" s="748"/>
      <c r="Y1580" s="763"/>
      <c r="Z1580" s="166"/>
      <c r="AA1580" s="166"/>
      <c r="AB1580" s="582">
        <f>V1580/Y1576*100</f>
        <v>14.2</v>
      </c>
    </row>
    <row r="1581" spans="1:28" ht="15.75" customHeight="1">
      <c r="A1581" s="759"/>
      <c r="B1581" s="751"/>
      <c r="C1581" s="752"/>
      <c r="D1581" s="751"/>
      <c r="E1581" s="753"/>
      <c r="F1581" s="750"/>
      <c r="G1581" s="166">
        <v>2023</v>
      </c>
      <c r="H1581" s="365"/>
      <c r="I1581" s="365"/>
      <c r="J1581" s="166"/>
      <c r="K1581" s="369"/>
      <c r="L1581" s="369"/>
      <c r="M1581" s="369"/>
      <c r="N1581" s="369"/>
      <c r="O1581" s="369"/>
      <c r="P1581" s="369"/>
      <c r="Q1581" s="369"/>
      <c r="R1581" s="369"/>
      <c r="S1581" s="369"/>
      <c r="T1581" s="369"/>
      <c r="U1581" s="369"/>
      <c r="V1581" s="431"/>
      <c r="W1581" s="748"/>
      <c r="X1581" s="748"/>
      <c r="Y1581" s="763"/>
      <c r="Z1581" s="166"/>
      <c r="AA1581" s="166"/>
      <c r="AB1581" s="584"/>
    </row>
    <row r="1582" spans="1:28" ht="15.75" customHeight="1">
      <c r="A1582" s="759"/>
      <c r="B1582" s="767">
        <v>2</v>
      </c>
      <c r="C1582" s="774" t="s">
        <v>415</v>
      </c>
      <c r="D1582" s="751" t="s">
        <v>386</v>
      </c>
      <c r="E1582" s="753" t="s">
        <v>385</v>
      </c>
      <c r="F1582" s="750" t="s">
        <v>389</v>
      </c>
      <c r="G1582" s="166">
        <v>2015</v>
      </c>
      <c r="H1582" s="425"/>
      <c r="I1582" s="425"/>
      <c r="J1582" s="425"/>
      <c r="K1582" s="425"/>
      <c r="L1582" s="425"/>
      <c r="M1582" s="425"/>
      <c r="N1582" s="425"/>
      <c r="O1582" s="425"/>
      <c r="P1582" s="443"/>
      <c r="Q1582" s="425"/>
      <c r="R1582" s="425"/>
      <c r="S1582" s="425"/>
      <c r="T1582" s="425"/>
      <c r="U1582" s="425"/>
      <c r="V1582" s="445"/>
      <c r="W1582" s="761" t="s">
        <v>384</v>
      </c>
      <c r="X1582" s="761" t="s">
        <v>384</v>
      </c>
      <c r="Y1582" s="763">
        <v>1200</v>
      </c>
      <c r="Z1582" s="435"/>
      <c r="AA1582" s="435"/>
      <c r="AB1582" s="586"/>
    </row>
    <row r="1583" spans="1:28" ht="15.75" customHeight="1">
      <c r="A1583" s="759"/>
      <c r="B1583" s="767"/>
      <c r="C1583" s="774"/>
      <c r="D1583" s="751"/>
      <c r="E1583" s="753"/>
      <c r="F1583" s="750"/>
      <c r="G1583" s="166">
        <v>2016</v>
      </c>
      <c r="H1583" s="426"/>
      <c r="I1583" s="426"/>
      <c r="J1583" s="425"/>
      <c r="K1583" s="425"/>
      <c r="L1583" s="425"/>
      <c r="M1583" s="425"/>
      <c r="N1583" s="425"/>
      <c r="O1583" s="425"/>
      <c r="P1583" s="425"/>
      <c r="Q1583" s="425"/>
      <c r="R1583" s="425"/>
      <c r="S1583" s="425"/>
      <c r="T1583" s="425"/>
      <c r="U1583" s="425"/>
      <c r="V1583" s="445"/>
      <c r="W1583" s="761"/>
      <c r="X1583" s="761"/>
      <c r="Y1583" s="763"/>
      <c r="Z1583" s="435"/>
      <c r="AA1583" s="435"/>
      <c r="AB1583" s="586"/>
    </row>
    <row r="1584" spans="1:28" ht="15.75" customHeight="1">
      <c r="A1584" s="759"/>
      <c r="B1584" s="767"/>
      <c r="C1584" s="774"/>
      <c r="D1584" s="751"/>
      <c r="E1584" s="753"/>
      <c r="F1584" s="750"/>
      <c r="G1584" s="166">
        <v>2023</v>
      </c>
      <c r="H1584" s="426"/>
      <c r="I1584" s="426"/>
      <c r="J1584" s="435"/>
      <c r="K1584" s="425"/>
      <c r="L1584" s="425"/>
      <c r="M1584" s="425"/>
      <c r="N1584" s="425"/>
      <c r="O1584" s="425"/>
      <c r="P1584" s="425"/>
      <c r="Q1584" s="425"/>
      <c r="R1584" s="425"/>
      <c r="S1584" s="425"/>
      <c r="T1584" s="425"/>
      <c r="U1584" s="425"/>
      <c r="V1584" s="445"/>
      <c r="W1584" s="761"/>
      <c r="X1584" s="761"/>
      <c r="Y1584" s="763"/>
      <c r="Z1584" s="435"/>
      <c r="AA1584" s="435"/>
      <c r="AB1584" s="586"/>
    </row>
    <row r="1585" spans="1:28" ht="15.75" customHeight="1">
      <c r="A1585" s="759"/>
      <c r="B1585" s="767"/>
      <c r="C1585" s="774"/>
      <c r="D1585" s="751"/>
      <c r="E1585" s="753"/>
      <c r="F1585" s="750" t="s">
        <v>388</v>
      </c>
      <c r="G1585" s="166">
        <v>2015</v>
      </c>
      <c r="H1585" s="365"/>
      <c r="I1585" s="365"/>
      <c r="J1585" s="166"/>
      <c r="K1585" s="369"/>
      <c r="L1585" s="369"/>
      <c r="M1585" s="369"/>
      <c r="N1585" s="369"/>
      <c r="O1585" s="369"/>
      <c r="P1585" s="369"/>
      <c r="Q1585" s="369"/>
      <c r="R1585" s="369"/>
      <c r="S1585" s="369"/>
      <c r="T1585" s="369"/>
      <c r="U1585" s="369"/>
      <c r="V1585" s="431"/>
      <c r="W1585" s="761"/>
      <c r="X1585" s="761"/>
      <c r="Y1585" s="763"/>
      <c r="Z1585" s="166"/>
      <c r="AA1585" s="166"/>
      <c r="AB1585" s="584"/>
    </row>
    <row r="1586" spans="1:28" ht="15.75" customHeight="1">
      <c r="A1586" s="759"/>
      <c r="B1586" s="767"/>
      <c r="C1586" s="774"/>
      <c r="D1586" s="751"/>
      <c r="E1586" s="753"/>
      <c r="F1586" s="750"/>
      <c r="G1586" s="166">
        <v>2016</v>
      </c>
      <c r="H1586" s="365"/>
      <c r="I1586" s="365"/>
      <c r="J1586" s="166"/>
      <c r="K1586" s="369"/>
      <c r="L1586" s="369"/>
      <c r="M1586" s="369"/>
      <c r="N1586" s="369"/>
      <c r="O1586" s="369"/>
      <c r="P1586" s="369"/>
      <c r="Q1586" s="369"/>
      <c r="R1586" s="369"/>
      <c r="S1586" s="369"/>
      <c r="T1586" s="369"/>
      <c r="U1586" s="369"/>
      <c r="V1586" s="431"/>
      <c r="W1586" s="761"/>
      <c r="X1586" s="761"/>
      <c r="Y1586" s="763"/>
      <c r="Z1586" s="166"/>
      <c r="AA1586" s="166"/>
      <c r="AB1586" s="584"/>
    </row>
    <row r="1587" spans="1:28" ht="15.75" customHeight="1">
      <c r="A1587" s="759"/>
      <c r="B1587" s="767"/>
      <c r="C1587" s="774"/>
      <c r="D1587" s="751"/>
      <c r="E1587" s="753"/>
      <c r="F1587" s="750"/>
      <c r="G1587" s="166">
        <v>2023</v>
      </c>
      <c r="H1587" s="365"/>
      <c r="I1587" s="365"/>
      <c r="J1587" s="166"/>
      <c r="K1587" s="369"/>
      <c r="L1587" s="369"/>
      <c r="M1587" s="369"/>
      <c r="N1587" s="369"/>
      <c r="O1587" s="369"/>
      <c r="P1587" s="369"/>
      <c r="Q1587" s="369"/>
      <c r="R1587" s="369"/>
      <c r="S1587" s="369"/>
      <c r="T1587" s="369"/>
      <c r="U1587" s="369"/>
      <c r="V1587" s="431"/>
      <c r="W1587" s="761"/>
      <c r="X1587" s="761"/>
      <c r="Y1587" s="763"/>
      <c r="Z1587" s="166"/>
      <c r="AA1587" s="166"/>
      <c r="AB1587" s="584"/>
    </row>
    <row r="1588" spans="1:28" ht="15.75" customHeight="1">
      <c r="A1588" s="759"/>
      <c r="B1588" s="751">
        <v>3</v>
      </c>
      <c r="C1588" s="752" t="s">
        <v>661</v>
      </c>
      <c r="D1588" s="751" t="s">
        <v>390</v>
      </c>
      <c r="E1588" s="753" t="s">
        <v>385</v>
      </c>
      <c r="F1588" s="750" t="s">
        <v>389</v>
      </c>
      <c r="G1588" s="166">
        <v>2015</v>
      </c>
      <c r="H1588" s="425"/>
      <c r="I1588" s="425"/>
      <c r="J1588" s="425"/>
      <c r="K1588" s="425"/>
      <c r="L1588" s="425"/>
      <c r="M1588" s="425"/>
      <c r="N1588" s="425"/>
      <c r="O1588" s="425"/>
      <c r="P1588" s="443"/>
      <c r="Q1588" s="425"/>
      <c r="R1588" s="425"/>
      <c r="S1588" s="425"/>
      <c r="T1588" s="425"/>
      <c r="U1588" s="425"/>
      <c r="V1588" s="445"/>
      <c r="W1588" s="761" t="s">
        <v>384</v>
      </c>
      <c r="X1588" s="761" t="s">
        <v>384</v>
      </c>
      <c r="Y1588" s="763">
        <v>600</v>
      </c>
      <c r="Z1588" s="435"/>
      <c r="AA1588" s="435"/>
      <c r="AB1588" s="586"/>
    </row>
    <row r="1589" spans="1:28" ht="15.75" customHeight="1">
      <c r="A1589" s="759"/>
      <c r="B1589" s="751"/>
      <c r="C1589" s="752"/>
      <c r="D1589" s="751"/>
      <c r="E1589" s="753"/>
      <c r="F1589" s="750"/>
      <c r="G1589" s="166">
        <v>2016</v>
      </c>
      <c r="H1589" s="426"/>
      <c r="I1589" s="426"/>
      <c r="J1589" s="425"/>
      <c r="K1589" s="425"/>
      <c r="L1589" s="425"/>
      <c r="M1589" s="425"/>
      <c r="N1589" s="425"/>
      <c r="O1589" s="425"/>
      <c r="P1589" s="425"/>
      <c r="Q1589" s="425"/>
      <c r="R1589" s="425"/>
      <c r="S1589" s="425"/>
      <c r="T1589" s="425"/>
      <c r="U1589" s="425"/>
      <c r="V1589" s="445"/>
      <c r="W1589" s="761"/>
      <c r="X1589" s="761"/>
      <c r="Y1589" s="763"/>
      <c r="Z1589" s="435"/>
      <c r="AA1589" s="435"/>
      <c r="AB1589" s="586"/>
    </row>
    <row r="1590" spans="1:28" ht="15.75" customHeight="1">
      <c r="A1590" s="759"/>
      <c r="B1590" s="751"/>
      <c r="C1590" s="752"/>
      <c r="D1590" s="751"/>
      <c r="E1590" s="753"/>
      <c r="F1590" s="750"/>
      <c r="G1590" s="166">
        <v>2023</v>
      </c>
      <c r="H1590" s="426"/>
      <c r="I1590" s="426"/>
      <c r="J1590" s="435"/>
      <c r="K1590" s="425"/>
      <c r="L1590" s="425"/>
      <c r="M1590" s="425"/>
      <c r="N1590" s="425"/>
      <c r="O1590" s="425"/>
      <c r="P1590" s="425"/>
      <c r="Q1590" s="425"/>
      <c r="R1590" s="425"/>
      <c r="S1590" s="425"/>
      <c r="T1590" s="425"/>
      <c r="U1590" s="425"/>
      <c r="V1590" s="445"/>
      <c r="W1590" s="761"/>
      <c r="X1590" s="761"/>
      <c r="Y1590" s="763"/>
      <c r="Z1590" s="435"/>
      <c r="AA1590" s="435"/>
      <c r="AB1590" s="586"/>
    </row>
    <row r="1591" spans="1:28" ht="15.75" customHeight="1">
      <c r="A1591" s="759"/>
      <c r="B1591" s="751"/>
      <c r="C1591" s="752"/>
      <c r="D1591" s="751"/>
      <c r="E1591" s="753"/>
      <c r="F1591" s="750" t="s">
        <v>388</v>
      </c>
      <c r="G1591" s="166">
        <v>2015</v>
      </c>
      <c r="H1591" s="365"/>
      <c r="I1591" s="365"/>
      <c r="J1591" s="166"/>
      <c r="K1591" s="369"/>
      <c r="L1591" s="369"/>
      <c r="M1591" s="369"/>
      <c r="N1591" s="369"/>
      <c r="O1591" s="369"/>
      <c r="P1591" s="369"/>
      <c r="Q1591" s="369"/>
      <c r="R1591" s="369"/>
      <c r="S1591" s="369"/>
      <c r="T1591" s="369"/>
      <c r="U1591" s="369"/>
      <c r="V1591" s="431"/>
      <c r="W1591" s="761"/>
      <c r="X1591" s="761"/>
      <c r="Y1591" s="763"/>
      <c r="Z1591" s="166"/>
      <c r="AA1591" s="166"/>
      <c r="AB1591" s="584"/>
    </row>
    <row r="1592" spans="1:28" ht="15.75" customHeight="1">
      <c r="A1592" s="759"/>
      <c r="B1592" s="751"/>
      <c r="C1592" s="752"/>
      <c r="D1592" s="751"/>
      <c r="E1592" s="753"/>
      <c r="F1592" s="750"/>
      <c r="G1592" s="166">
        <v>2016</v>
      </c>
      <c r="H1592" s="365"/>
      <c r="I1592" s="365"/>
      <c r="J1592" s="166"/>
      <c r="K1592" s="369"/>
      <c r="L1592" s="369"/>
      <c r="M1592" s="369"/>
      <c r="N1592" s="369"/>
      <c r="O1592" s="369"/>
      <c r="P1592" s="369"/>
      <c r="Q1592" s="369"/>
      <c r="R1592" s="369"/>
      <c r="S1592" s="369"/>
      <c r="T1592" s="369"/>
      <c r="U1592" s="369"/>
      <c r="V1592" s="431"/>
      <c r="W1592" s="761"/>
      <c r="X1592" s="761"/>
      <c r="Y1592" s="763"/>
      <c r="Z1592" s="166"/>
      <c r="AA1592" s="166"/>
      <c r="AB1592" s="584"/>
    </row>
    <row r="1593" spans="1:28" ht="15.75" customHeight="1">
      <c r="A1593" s="759"/>
      <c r="B1593" s="751"/>
      <c r="C1593" s="752"/>
      <c r="D1593" s="751"/>
      <c r="E1593" s="753"/>
      <c r="F1593" s="750"/>
      <c r="G1593" s="166">
        <v>2023</v>
      </c>
      <c r="H1593" s="365"/>
      <c r="I1593" s="365"/>
      <c r="J1593" s="166"/>
      <c r="K1593" s="369"/>
      <c r="L1593" s="369"/>
      <c r="M1593" s="369"/>
      <c r="N1593" s="369"/>
      <c r="O1593" s="369"/>
      <c r="P1593" s="369"/>
      <c r="Q1593" s="369"/>
      <c r="R1593" s="369"/>
      <c r="S1593" s="369"/>
      <c r="T1593" s="369"/>
      <c r="U1593" s="369"/>
      <c r="V1593" s="431"/>
      <c r="W1593" s="761"/>
      <c r="X1593" s="761"/>
      <c r="Y1593" s="763"/>
      <c r="Z1593" s="166"/>
      <c r="AA1593" s="166"/>
      <c r="AB1593" s="584"/>
    </row>
    <row r="1594" spans="1:28" ht="15.75" customHeight="1">
      <c r="A1594" s="759"/>
      <c r="B1594" s="751">
        <v>4</v>
      </c>
      <c r="C1594" s="752" t="s">
        <v>655</v>
      </c>
      <c r="D1594" s="751" t="s">
        <v>386</v>
      </c>
      <c r="E1594" s="753" t="s">
        <v>385</v>
      </c>
      <c r="F1594" s="750" t="s">
        <v>389</v>
      </c>
      <c r="G1594" s="166">
        <v>2015</v>
      </c>
      <c r="H1594" s="425"/>
      <c r="I1594" s="425"/>
      <c r="J1594" s="425"/>
      <c r="K1594" s="425"/>
      <c r="L1594" s="425"/>
      <c r="M1594" s="425"/>
      <c r="N1594" s="425"/>
      <c r="O1594" s="425"/>
      <c r="P1594" s="443"/>
      <c r="Q1594" s="425"/>
      <c r="R1594" s="425"/>
      <c r="S1594" s="425"/>
      <c r="T1594" s="425"/>
      <c r="U1594" s="425"/>
      <c r="V1594" s="445"/>
      <c r="W1594" s="761" t="s">
        <v>384</v>
      </c>
      <c r="X1594" s="761" t="s">
        <v>384</v>
      </c>
      <c r="Y1594" s="803">
        <v>0.26</v>
      </c>
      <c r="Z1594" s="435"/>
      <c r="AA1594" s="435"/>
      <c r="AB1594" s="586"/>
    </row>
    <row r="1595" spans="1:28" ht="15.75" customHeight="1">
      <c r="A1595" s="759"/>
      <c r="B1595" s="751"/>
      <c r="C1595" s="752"/>
      <c r="D1595" s="751"/>
      <c r="E1595" s="753"/>
      <c r="F1595" s="750"/>
      <c r="G1595" s="166">
        <v>2016</v>
      </c>
      <c r="H1595" s="426"/>
      <c r="I1595" s="426"/>
      <c r="J1595" s="425"/>
      <c r="K1595" s="425"/>
      <c r="L1595" s="425"/>
      <c r="M1595" s="425"/>
      <c r="N1595" s="425"/>
      <c r="O1595" s="425"/>
      <c r="P1595" s="425"/>
      <c r="Q1595" s="425"/>
      <c r="R1595" s="425"/>
      <c r="S1595" s="425"/>
      <c r="T1595" s="425"/>
      <c r="U1595" s="425"/>
      <c r="V1595" s="445"/>
      <c r="W1595" s="761"/>
      <c r="X1595" s="761"/>
      <c r="Y1595" s="803"/>
      <c r="Z1595" s="435"/>
      <c r="AA1595" s="435"/>
      <c r="AB1595" s="586"/>
    </row>
    <row r="1596" spans="1:28" ht="15.75" customHeight="1">
      <c r="A1596" s="759"/>
      <c r="B1596" s="751"/>
      <c r="C1596" s="752"/>
      <c r="D1596" s="751"/>
      <c r="E1596" s="753"/>
      <c r="F1596" s="750"/>
      <c r="G1596" s="166">
        <v>2023</v>
      </c>
      <c r="H1596" s="426"/>
      <c r="I1596" s="426"/>
      <c r="J1596" s="435"/>
      <c r="K1596" s="425"/>
      <c r="L1596" s="425"/>
      <c r="M1596" s="425"/>
      <c r="N1596" s="425"/>
      <c r="O1596" s="425"/>
      <c r="P1596" s="425"/>
      <c r="Q1596" s="425"/>
      <c r="R1596" s="425"/>
      <c r="S1596" s="425"/>
      <c r="T1596" s="425"/>
      <c r="U1596" s="425"/>
      <c r="V1596" s="445"/>
      <c r="W1596" s="761"/>
      <c r="X1596" s="761"/>
      <c r="Y1596" s="803"/>
      <c r="Z1596" s="435"/>
      <c r="AA1596" s="435"/>
      <c r="AB1596" s="586"/>
    </row>
    <row r="1597" spans="1:28" ht="15.75" customHeight="1">
      <c r="A1597" s="759"/>
      <c r="B1597" s="751"/>
      <c r="C1597" s="752"/>
      <c r="D1597" s="751"/>
      <c r="E1597" s="753"/>
      <c r="F1597" s="750" t="s">
        <v>388</v>
      </c>
      <c r="G1597" s="166">
        <v>2015</v>
      </c>
      <c r="H1597" s="365"/>
      <c r="I1597" s="365"/>
      <c r="J1597" s="166"/>
      <c r="K1597" s="369"/>
      <c r="L1597" s="369"/>
      <c r="M1597" s="369"/>
      <c r="N1597" s="369"/>
      <c r="O1597" s="369"/>
      <c r="P1597" s="369"/>
      <c r="Q1597" s="369"/>
      <c r="R1597" s="369"/>
      <c r="S1597" s="369"/>
      <c r="T1597" s="369"/>
      <c r="U1597" s="369"/>
      <c r="V1597" s="431"/>
      <c r="W1597" s="761"/>
      <c r="X1597" s="761"/>
      <c r="Y1597" s="803"/>
      <c r="Z1597" s="166"/>
      <c r="AA1597" s="166"/>
      <c r="AB1597" s="584"/>
    </row>
    <row r="1598" spans="1:28" ht="15.75" customHeight="1">
      <c r="A1598" s="759"/>
      <c r="B1598" s="751"/>
      <c r="C1598" s="752"/>
      <c r="D1598" s="751"/>
      <c r="E1598" s="753"/>
      <c r="F1598" s="750"/>
      <c r="G1598" s="166">
        <v>2016</v>
      </c>
      <c r="H1598" s="365"/>
      <c r="I1598" s="365"/>
      <c r="J1598" s="166"/>
      <c r="K1598" s="369"/>
      <c r="L1598" s="369"/>
      <c r="M1598" s="369"/>
      <c r="N1598" s="369"/>
      <c r="O1598" s="369"/>
      <c r="P1598" s="369"/>
      <c r="Q1598" s="369"/>
      <c r="R1598" s="369"/>
      <c r="S1598" s="369"/>
      <c r="T1598" s="369"/>
      <c r="U1598" s="369"/>
      <c r="V1598" s="431"/>
      <c r="W1598" s="761"/>
      <c r="X1598" s="761"/>
      <c r="Y1598" s="803"/>
      <c r="Z1598" s="166"/>
      <c r="AA1598" s="166"/>
      <c r="AB1598" s="584"/>
    </row>
    <row r="1599" spans="1:28" ht="15.75" customHeight="1">
      <c r="A1599" s="759"/>
      <c r="B1599" s="751"/>
      <c r="C1599" s="752"/>
      <c r="D1599" s="751"/>
      <c r="E1599" s="753"/>
      <c r="F1599" s="750"/>
      <c r="G1599" s="166">
        <v>2023</v>
      </c>
      <c r="H1599" s="365"/>
      <c r="I1599" s="365"/>
      <c r="J1599" s="166"/>
      <c r="K1599" s="369"/>
      <c r="L1599" s="369"/>
      <c r="M1599" s="369"/>
      <c r="N1599" s="369"/>
      <c r="O1599" s="369"/>
      <c r="P1599" s="369"/>
      <c r="Q1599" s="369"/>
      <c r="R1599" s="369"/>
      <c r="S1599" s="369"/>
      <c r="T1599" s="369"/>
      <c r="U1599" s="369"/>
      <c r="V1599" s="431"/>
      <c r="W1599" s="761"/>
      <c r="X1599" s="761"/>
      <c r="Y1599" s="803"/>
      <c r="Z1599" s="166"/>
      <c r="AA1599" s="166"/>
      <c r="AB1599" s="584"/>
    </row>
    <row r="1600" spans="1:28" ht="12" customHeight="1">
      <c r="A1600" s="759"/>
      <c r="B1600" s="764" t="s">
        <v>140</v>
      </c>
      <c r="C1600" s="764"/>
      <c r="D1600" s="764"/>
      <c r="E1600" s="764"/>
      <c r="F1600" s="764"/>
      <c r="G1600" s="764"/>
      <c r="H1600" s="764"/>
      <c r="I1600" s="764"/>
      <c r="J1600" s="764"/>
      <c r="K1600" s="764"/>
      <c r="L1600" s="764"/>
      <c r="M1600" s="764"/>
      <c r="N1600" s="764"/>
      <c r="O1600" s="764"/>
      <c r="P1600" s="764"/>
      <c r="Q1600" s="764"/>
      <c r="R1600" s="764"/>
      <c r="S1600" s="764"/>
      <c r="T1600" s="764"/>
      <c r="U1600" s="764"/>
      <c r="V1600" s="764"/>
      <c r="W1600" s="764"/>
      <c r="X1600" s="764"/>
      <c r="Y1600" s="764"/>
      <c r="Z1600" s="764"/>
      <c r="AA1600" s="764"/>
      <c r="AB1600" s="764"/>
    </row>
    <row r="1601" spans="1:28" ht="12" customHeight="1">
      <c r="A1601" s="759"/>
      <c r="B1601" s="765"/>
      <c r="C1601" s="765"/>
      <c r="D1601" s="765"/>
      <c r="E1601" s="765"/>
      <c r="F1601" s="765"/>
      <c r="G1601" s="765"/>
      <c r="H1601" s="765"/>
      <c r="I1601" s="765"/>
      <c r="J1601" s="765"/>
      <c r="K1601" s="765"/>
      <c r="L1601" s="765"/>
      <c r="M1601" s="765"/>
      <c r="N1601" s="765"/>
      <c r="O1601" s="765"/>
      <c r="P1601" s="765"/>
      <c r="Q1601" s="765"/>
      <c r="R1601" s="765"/>
      <c r="S1601" s="765"/>
      <c r="T1601" s="765"/>
      <c r="U1601" s="765"/>
      <c r="V1601" s="765"/>
      <c r="W1601" s="765"/>
      <c r="X1601" s="765"/>
      <c r="Y1601" s="765"/>
      <c r="Z1601" s="765"/>
      <c r="AA1601" s="765"/>
      <c r="AB1601" s="765"/>
    </row>
    <row r="1602" spans="1:28" ht="30" customHeight="1">
      <c r="A1602" s="758" t="s">
        <v>662</v>
      </c>
      <c r="B1602" s="758"/>
      <c r="C1602" s="758"/>
      <c r="D1602" s="758"/>
      <c r="E1602" s="758"/>
      <c r="F1602" s="758"/>
      <c r="G1602" s="758"/>
      <c r="H1602" s="758"/>
      <c r="I1602" s="758"/>
      <c r="J1602" s="758"/>
      <c r="K1602" s="758"/>
      <c r="L1602" s="758"/>
      <c r="M1602" s="758"/>
      <c r="N1602" s="758"/>
      <c r="O1602" s="758"/>
      <c r="P1602" s="758"/>
      <c r="Q1602" s="758"/>
      <c r="R1602" s="758"/>
      <c r="S1602" s="758"/>
      <c r="T1602" s="758"/>
      <c r="U1602" s="758"/>
      <c r="V1602" s="758"/>
      <c r="W1602" s="758"/>
      <c r="X1602" s="758"/>
      <c r="Y1602" s="758"/>
      <c r="Z1602" s="758"/>
      <c r="AA1602" s="758"/>
      <c r="AB1602" s="758"/>
    </row>
    <row r="1603" spans="1:28" ht="15.75" customHeight="1">
      <c r="A1603" s="759" t="s">
        <v>692</v>
      </c>
      <c r="B1603" s="751">
        <v>1</v>
      </c>
      <c r="C1603" s="752" t="s">
        <v>391</v>
      </c>
      <c r="D1603" s="751" t="s">
        <v>390</v>
      </c>
      <c r="E1603" s="753" t="s">
        <v>385</v>
      </c>
      <c r="F1603" s="750" t="s">
        <v>389</v>
      </c>
      <c r="G1603" s="166">
        <v>2015</v>
      </c>
      <c r="H1603" s="425"/>
      <c r="I1603" s="425"/>
      <c r="J1603" s="425"/>
      <c r="K1603" s="425"/>
      <c r="L1603" s="425"/>
      <c r="M1603" s="425"/>
      <c r="N1603" s="425"/>
      <c r="O1603" s="425"/>
      <c r="P1603" s="443"/>
      <c r="Q1603" s="425"/>
      <c r="R1603" s="425"/>
      <c r="S1603" s="425"/>
      <c r="T1603" s="425"/>
      <c r="U1603" s="425"/>
      <c r="V1603" s="445"/>
      <c r="W1603" s="748" t="s">
        <v>384</v>
      </c>
      <c r="X1603" s="748" t="s">
        <v>384</v>
      </c>
      <c r="Y1603" s="763">
        <v>1</v>
      </c>
      <c r="Z1603" s="435"/>
      <c r="AA1603" s="435"/>
      <c r="AB1603" s="586"/>
    </row>
    <row r="1604" spans="1:28" ht="15.75" customHeight="1">
      <c r="A1604" s="759"/>
      <c r="B1604" s="751"/>
      <c r="C1604" s="752"/>
      <c r="D1604" s="751"/>
      <c r="E1604" s="753"/>
      <c r="F1604" s="750"/>
      <c r="G1604" s="166">
        <v>2016</v>
      </c>
      <c r="H1604" s="426"/>
      <c r="I1604" s="426"/>
      <c r="J1604" s="425"/>
      <c r="K1604" s="425"/>
      <c r="L1604" s="425"/>
      <c r="M1604" s="425"/>
      <c r="N1604" s="425"/>
      <c r="O1604" s="425"/>
      <c r="P1604" s="425"/>
      <c r="Q1604" s="425"/>
      <c r="R1604" s="425"/>
      <c r="S1604" s="425"/>
      <c r="T1604" s="425"/>
      <c r="U1604" s="425"/>
      <c r="V1604" s="445"/>
      <c r="W1604" s="748"/>
      <c r="X1604" s="748"/>
      <c r="Y1604" s="763"/>
      <c r="Z1604" s="435"/>
      <c r="AA1604" s="435"/>
      <c r="AB1604" s="586"/>
    </row>
    <row r="1605" spans="1:28" ht="15.75" customHeight="1">
      <c r="A1605" s="759"/>
      <c r="B1605" s="751"/>
      <c r="C1605" s="752"/>
      <c r="D1605" s="751"/>
      <c r="E1605" s="753"/>
      <c r="F1605" s="750"/>
      <c r="G1605" s="432">
        <v>2023</v>
      </c>
      <c r="H1605" s="426"/>
      <c r="I1605" s="426"/>
      <c r="J1605" s="435"/>
      <c r="K1605" s="425"/>
      <c r="L1605" s="425"/>
      <c r="M1605" s="425"/>
      <c r="N1605" s="425"/>
      <c r="O1605" s="425"/>
      <c r="P1605" s="425"/>
      <c r="Q1605" s="425"/>
      <c r="R1605" s="425"/>
      <c r="S1605" s="425"/>
      <c r="T1605" s="425"/>
      <c r="U1605" s="425"/>
      <c r="V1605" s="445"/>
      <c r="W1605" s="748"/>
      <c r="X1605" s="748"/>
      <c r="Y1605" s="763"/>
      <c r="Z1605" s="435"/>
      <c r="AA1605" s="435"/>
      <c r="AB1605" s="586"/>
    </row>
    <row r="1606" spans="1:28" ht="15.75" customHeight="1">
      <c r="A1606" s="759"/>
      <c r="B1606" s="751"/>
      <c r="C1606" s="752"/>
      <c r="D1606" s="751"/>
      <c r="E1606" s="753"/>
      <c r="F1606" s="750" t="s">
        <v>388</v>
      </c>
      <c r="G1606" s="166">
        <v>2015</v>
      </c>
      <c r="H1606" s="365"/>
      <c r="I1606" s="365"/>
      <c r="J1606" s="166"/>
      <c r="K1606" s="369"/>
      <c r="L1606" s="369"/>
      <c r="M1606" s="369"/>
      <c r="N1606" s="369"/>
      <c r="O1606" s="369"/>
      <c r="P1606" s="369"/>
      <c r="Q1606" s="369"/>
      <c r="R1606" s="369"/>
      <c r="S1606" s="369"/>
      <c r="T1606" s="369"/>
      <c r="U1606" s="369"/>
      <c r="V1606" s="431"/>
      <c r="W1606" s="748"/>
      <c r="X1606" s="748"/>
      <c r="Y1606" s="763"/>
      <c r="Z1606" s="166"/>
      <c r="AA1606" s="166"/>
      <c r="AB1606" s="584"/>
    </row>
    <row r="1607" spans="1:28" ht="15.75" customHeight="1">
      <c r="A1607" s="759"/>
      <c r="B1607" s="751"/>
      <c r="C1607" s="752"/>
      <c r="D1607" s="751"/>
      <c r="E1607" s="753"/>
      <c r="F1607" s="750"/>
      <c r="G1607" s="166">
        <v>2016</v>
      </c>
      <c r="H1607" s="365"/>
      <c r="I1607" s="365"/>
      <c r="J1607" s="166"/>
      <c r="K1607" s="369"/>
      <c r="L1607" s="369"/>
      <c r="M1607" s="369"/>
      <c r="N1607" s="369"/>
      <c r="O1607" s="369"/>
      <c r="P1607" s="369"/>
      <c r="Q1607" s="369"/>
      <c r="R1607" s="369"/>
      <c r="S1607" s="369"/>
      <c r="T1607" s="369"/>
      <c r="U1607" s="369"/>
      <c r="V1607" s="431"/>
      <c r="W1607" s="748"/>
      <c r="X1607" s="748"/>
      <c r="Y1607" s="763"/>
      <c r="Z1607" s="166"/>
      <c r="AA1607" s="166"/>
      <c r="AB1607" s="584"/>
    </row>
    <row r="1608" spans="1:28" ht="15.75" customHeight="1">
      <c r="A1608" s="759"/>
      <c r="B1608" s="751"/>
      <c r="C1608" s="752"/>
      <c r="D1608" s="751"/>
      <c r="E1608" s="753"/>
      <c r="F1608" s="750"/>
      <c r="G1608" s="166">
        <v>2023</v>
      </c>
      <c r="H1608" s="365"/>
      <c r="I1608" s="365"/>
      <c r="J1608" s="166"/>
      <c r="K1608" s="369"/>
      <c r="L1608" s="369"/>
      <c r="M1608" s="369"/>
      <c r="N1608" s="369"/>
      <c r="O1608" s="369"/>
      <c r="P1608" s="369"/>
      <c r="Q1608" s="369"/>
      <c r="R1608" s="369"/>
      <c r="S1608" s="369"/>
      <c r="T1608" s="369"/>
      <c r="U1608" s="369"/>
      <c r="V1608" s="431"/>
      <c r="W1608" s="748"/>
      <c r="X1608" s="748"/>
      <c r="Y1608" s="763"/>
      <c r="Z1608" s="166"/>
      <c r="AA1608" s="166"/>
      <c r="AB1608" s="584"/>
    </row>
    <row r="1609" spans="1:28" ht="15.75" customHeight="1">
      <c r="A1609" s="759"/>
      <c r="B1609" s="751">
        <v>2</v>
      </c>
      <c r="C1609" s="752" t="s">
        <v>387</v>
      </c>
      <c r="D1609" s="751" t="s">
        <v>386</v>
      </c>
      <c r="E1609" s="753" t="s">
        <v>385</v>
      </c>
      <c r="F1609" s="750" t="s">
        <v>389</v>
      </c>
      <c r="G1609" s="166">
        <v>2015</v>
      </c>
      <c r="H1609" s="425"/>
      <c r="I1609" s="425"/>
      <c r="J1609" s="425"/>
      <c r="K1609" s="425"/>
      <c r="L1609" s="425"/>
      <c r="M1609" s="425"/>
      <c r="N1609" s="425"/>
      <c r="O1609" s="425"/>
      <c r="P1609" s="443"/>
      <c r="Q1609" s="425"/>
      <c r="R1609" s="425"/>
      <c r="S1609" s="425"/>
      <c r="T1609" s="425"/>
      <c r="U1609" s="425"/>
      <c r="V1609" s="445"/>
      <c r="W1609" s="761" t="s">
        <v>384</v>
      </c>
      <c r="X1609" s="761" t="s">
        <v>384</v>
      </c>
      <c r="Y1609" s="763">
        <v>100000</v>
      </c>
      <c r="Z1609" s="435"/>
      <c r="AA1609" s="435"/>
      <c r="AB1609" s="586"/>
    </row>
    <row r="1610" spans="1:28" ht="15.75" customHeight="1">
      <c r="A1610" s="759"/>
      <c r="B1610" s="751"/>
      <c r="C1610" s="752"/>
      <c r="D1610" s="751"/>
      <c r="E1610" s="753"/>
      <c r="F1610" s="750"/>
      <c r="G1610" s="166">
        <v>2016</v>
      </c>
      <c r="H1610" s="426"/>
      <c r="I1610" s="426"/>
      <c r="J1610" s="425"/>
      <c r="K1610" s="425"/>
      <c r="L1610" s="425"/>
      <c r="M1610" s="425"/>
      <c r="N1610" s="425"/>
      <c r="O1610" s="425"/>
      <c r="P1610" s="425"/>
      <c r="Q1610" s="425"/>
      <c r="R1610" s="425"/>
      <c r="S1610" s="425"/>
      <c r="T1610" s="425"/>
      <c r="U1610" s="425"/>
      <c r="V1610" s="445"/>
      <c r="W1610" s="761"/>
      <c r="X1610" s="761"/>
      <c r="Y1610" s="763"/>
      <c r="Z1610" s="435"/>
      <c r="AA1610" s="435"/>
      <c r="AB1610" s="586"/>
    </row>
    <row r="1611" spans="1:28" ht="15.75" customHeight="1">
      <c r="A1611" s="759"/>
      <c r="B1611" s="751"/>
      <c r="C1611" s="752"/>
      <c r="D1611" s="751"/>
      <c r="E1611" s="753"/>
      <c r="F1611" s="750"/>
      <c r="G1611" s="166">
        <v>2023</v>
      </c>
      <c r="H1611" s="426"/>
      <c r="I1611" s="426"/>
      <c r="J1611" s="435"/>
      <c r="K1611" s="425"/>
      <c r="L1611" s="425"/>
      <c r="M1611" s="425"/>
      <c r="N1611" s="425"/>
      <c r="O1611" s="425"/>
      <c r="P1611" s="425"/>
      <c r="Q1611" s="425"/>
      <c r="R1611" s="425"/>
      <c r="S1611" s="425"/>
      <c r="T1611" s="425"/>
      <c r="U1611" s="425"/>
      <c r="V1611" s="445"/>
      <c r="W1611" s="761"/>
      <c r="X1611" s="761"/>
      <c r="Y1611" s="763"/>
      <c r="Z1611" s="435"/>
      <c r="AA1611" s="435"/>
      <c r="AB1611" s="586"/>
    </row>
    <row r="1612" spans="1:28" ht="15.75" customHeight="1">
      <c r="A1612" s="759"/>
      <c r="B1612" s="751"/>
      <c r="C1612" s="752"/>
      <c r="D1612" s="751"/>
      <c r="E1612" s="753"/>
      <c r="F1612" s="750" t="s">
        <v>388</v>
      </c>
      <c r="G1612" s="166">
        <v>2015</v>
      </c>
      <c r="H1612" s="365"/>
      <c r="I1612" s="365"/>
      <c r="J1612" s="166"/>
      <c r="K1612" s="369"/>
      <c r="L1612" s="369"/>
      <c r="M1612" s="369"/>
      <c r="N1612" s="369"/>
      <c r="O1612" s="369"/>
      <c r="P1612" s="369"/>
      <c r="Q1612" s="369"/>
      <c r="R1612" s="369"/>
      <c r="S1612" s="369"/>
      <c r="T1612" s="369"/>
      <c r="U1612" s="369"/>
      <c r="V1612" s="431"/>
      <c r="W1612" s="761"/>
      <c r="X1612" s="761"/>
      <c r="Y1612" s="763"/>
      <c r="Z1612" s="166"/>
      <c r="AA1612" s="166"/>
      <c r="AB1612" s="584"/>
    </row>
    <row r="1613" spans="1:28" ht="15.75" customHeight="1">
      <c r="A1613" s="759"/>
      <c r="B1613" s="751"/>
      <c r="C1613" s="752"/>
      <c r="D1613" s="751"/>
      <c r="E1613" s="753"/>
      <c r="F1613" s="750"/>
      <c r="G1613" s="166">
        <v>2016</v>
      </c>
      <c r="H1613" s="365"/>
      <c r="I1613" s="365"/>
      <c r="J1613" s="166"/>
      <c r="K1613" s="369"/>
      <c r="L1613" s="369"/>
      <c r="M1613" s="369"/>
      <c r="N1613" s="369"/>
      <c r="O1613" s="369"/>
      <c r="P1613" s="369"/>
      <c r="Q1613" s="369"/>
      <c r="R1613" s="369"/>
      <c r="S1613" s="369"/>
      <c r="T1613" s="369"/>
      <c r="U1613" s="369"/>
      <c r="V1613" s="431"/>
      <c r="W1613" s="761"/>
      <c r="X1613" s="761"/>
      <c r="Y1613" s="763"/>
      <c r="Z1613" s="166"/>
      <c r="AA1613" s="166"/>
      <c r="AB1613" s="584"/>
    </row>
    <row r="1614" spans="1:28" ht="15.75" customHeight="1">
      <c r="A1614" s="759"/>
      <c r="B1614" s="751"/>
      <c r="C1614" s="752"/>
      <c r="D1614" s="751"/>
      <c r="E1614" s="753"/>
      <c r="F1614" s="750"/>
      <c r="G1614" s="166">
        <v>2023</v>
      </c>
      <c r="H1614" s="365"/>
      <c r="I1614" s="365"/>
      <c r="J1614" s="166"/>
      <c r="K1614" s="369"/>
      <c r="L1614" s="369"/>
      <c r="M1614" s="369"/>
      <c r="N1614" s="369"/>
      <c r="O1614" s="369"/>
      <c r="P1614" s="369"/>
      <c r="Q1614" s="369"/>
      <c r="R1614" s="369"/>
      <c r="S1614" s="369"/>
      <c r="T1614" s="369"/>
      <c r="U1614" s="369"/>
      <c r="V1614" s="431"/>
      <c r="W1614" s="761"/>
      <c r="X1614" s="761"/>
      <c r="Y1614" s="763"/>
      <c r="Z1614" s="166"/>
      <c r="AA1614" s="166"/>
      <c r="AB1614" s="584"/>
    </row>
    <row r="1615" spans="1:28" ht="12" customHeight="1">
      <c r="A1615" s="759"/>
      <c r="B1615" s="764" t="s">
        <v>140</v>
      </c>
      <c r="C1615" s="764"/>
      <c r="D1615" s="764"/>
      <c r="E1615" s="764"/>
      <c r="F1615" s="764"/>
      <c r="G1615" s="764"/>
      <c r="H1615" s="764"/>
      <c r="I1615" s="764"/>
      <c r="J1615" s="764"/>
      <c r="K1615" s="764"/>
      <c r="L1615" s="764"/>
      <c r="M1615" s="764"/>
      <c r="N1615" s="764"/>
      <c r="O1615" s="764"/>
      <c r="P1615" s="764"/>
      <c r="Q1615" s="764"/>
      <c r="R1615" s="764"/>
      <c r="S1615" s="764"/>
      <c r="T1615" s="764"/>
      <c r="U1615" s="764"/>
      <c r="V1615" s="764"/>
      <c r="W1615" s="764"/>
      <c r="X1615" s="764"/>
      <c r="Y1615" s="764"/>
      <c r="Z1615" s="764"/>
      <c r="AA1615" s="764"/>
      <c r="AB1615" s="764"/>
    </row>
    <row r="1616" spans="1:28" ht="12" customHeight="1">
      <c r="A1616" s="759"/>
      <c r="B1616" s="765"/>
      <c r="C1616" s="765"/>
      <c r="D1616" s="765"/>
      <c r="E1616" s="765"/>
      <c r="F1616" s="765"/>
      <c r="G1616" s="765"/>
      <c r="H1616" s="765"/>
      <c r="I1616" s="765"/>
      <c r="J1616" s="765"/>
      <c r="K1616" s="765"/>
      <c r="L1616" s="765"/>
      <c r="M1616" s="765"/>
      <c r="N1616" s="765"/>
      <c r="O1616" s="765"/>
      <c r="P1616" s="765"/>
      <c r="Q1616" s="765"/>
      <c r="R1616" s="765"/>
      <c r="S1616" s="765"/>
      <c r="T1616" s="765"/>
      <c r="U1616" s="765"/>
      <c r="V1616" s="765"/>
      <c r="W1616" s="765"/>
      <c r="X1616" s="765"/>
      <c r="Y1616" s="765"/>
      <c r="Z1616" s="765"/>
      <c r="AA1616" s="765"/>
      <c r="AB1616" s="765"/>
    </row>
    <row r="1617" spans="1:28" ht="41.25" customHeight="1">
      <c r="A1617" s="758" t="s">
        <v>663</v>
      </c>
      <c r="B1617" s="758"/>
      <c r="C1617" s="758"/>
      <c r="D1617" s="758"/>
      <c r="E1617" s="758"/>
      <c r="F1617" s="758"/>
      <c r="G1617" s="758"/>
      <c r="H1617" s="758"/>
      <c r="I1617" s="758"/>
      <c r="J1617" s="758"/>
      <c r="K1617" s="758"/>
      <c r="L1617" s="758"/>
      <c r="M1617" s="758"/>
      <c r="N1617" s="758"/>
      <c r="O1617" s="758"/>
      <c r="P1617" s="758"/>
      <c r="Q1617" s="758"/>
      <c r="R1617" s="758"/>
      <c r="S1617" s="758"/>
      <c r="T1617" s="758"/>
      <c r="U1617" s="758"/>
      <c r="V1617" s="758"/>
      <c r="W1617" s="758"/>
      <c r="X1617" s="758"/>
      <c r="Y1617" s="758"/>
      <c r="Z1617" s="758"/>
      <c r="AA1617" s="758"/>
      <c r="AB1617" s="758"/>
    </row>
    <row r="1618" spans="1:28" ht="15.75" customHeight="1">
      <c r="A1618" s="759" t="s">
        <v>695</v>
      </c>
      <c r="B1618" s="751">
        <v>1</v>
      </c>
      <c r="C1618" s="752" t="s">
        <v>414</v>
      </c>
      <c r="D1618" s="751" t="s">
        <v>390</v>
      </c>
      <c r="E1618" s="753" t="s">
        <v>385</v>
      </c>
      <c r="F1618" s="750" t="s">
        <v>389</v>
      </c>
      <c r="G1618" s="166">
        <v>2015</v>
      </c>
      <c r="H1618" s="425"/>
      <c r="I1618" s="425"/>
      <c r="J1618" s="425"/>
      <c r="K1618" s="425"/>
      <c r="L1618" s="425"/>
      <c r="M1618" s="425"/>
      <c r="N1618" s="425"/>
      <c r="O1618" s="425"/>
      <c r="P1618" s="443"/>
      <c r="Q1618" s="425"/>
      <c r="R1618" s="425"/>
      <c r="S1618" s="425"/>
      <c r="T1618" s="425"/>
      <c r="U1618" s="425"/>
      <c r="V1618" s="445"/>
      <c r="W1618" s="748" t="s">
        <v>384</v>
      </c>
      <c r="X1618" s="748" t="s">
        <v>384</v>
      </c>
      <c r="Y1618" s="763">
        <v>7700</v>
      </c>
      <c r="Z1618" s="435"/>
      <c r="AA1618" s="435"/>
      <c r="AB1618" s="586"/>
    </row>
    <row r="1619" spans="1:28" ht="15.75" customHeight="1">
      <c r="A1619" s="759"/>
      <c r="B1619" s="751"/>
      <c r="C1619" s="752"/>
      <c r="D1619" s="751"/>
      <c r="E1619" s="753"/>
      <c r="F1619" s="750"/>
      <c r="G1619" s="166">
        <v>2016</v>
      </c>
      <c r="H1619" s="426"/>
      <c r="I1619" s="426"/>
      <c r="J1619" s="425"/>
      <c r="K1619" s="425"/>
      <c r="L1619" s="425"/>
      <c r="M1619" s="425"/>
      <c r="N1619" s="425"/>
      <c r="O1619" s="425"/>
      <c r="P1619" s="425"/>
      <c r="Q1619" s="425"/>
      <c r="R1619" s="425"/>
      <c r="S1619" s="425"/>
      <c r="T1619" s="425"/>
      <c r="U1619" s="425"/>
      <c r="V1619" s="445"/>
      <c r="W1619" s="748"/>
      <c r="X1619" s="748"/>
      <c r="Y1619" s="763"/>
      <c r="Z1619" s="435"/>
      <c r="AA1619" s="435"/>
      <c r="AB1619" s="586"/>
    </row>
    <row r="1620" spans="1:28" ht="15.75" customHeight="1">
      <c r="A1620" s="759"/>
      <c r="B1620" s="751"/>
      <c r="C1620" s="752"/>
      <c r="D1620" s="751"/>
      <c r="E1620" s="753"/>
      <c r="F1620" s="750"/>
      <c r="G1620" s="432">
        <v>2023</v>
      </c>
      <c r="H1620" s="426"/>
      <c r="I1620" s="426"/>
      <c r="J1620" s="435"/>
      <c r="K1620" s="425"/>
      <c r="L1620" s="425"/>
      <c r="M1620" s="425"/>
      <c r="N1620" s="425"/>
      <c r="O1620" s="425"/>
      <c r="P1620" s="425"/>
      <c r="Q1620" s="425"/>
      <c r="R1620" s="425"/>
      <c r="S1620" s="425"/>
      <c r="T1620" s="425"/>
      <c r="U1620" s="425"/>
      <c r="V1620" s="445"/>
      <c r="W1620" s="748"/>
      <c r="X1620" s="748"/>
      <c r="Y1620" s="763"/>
      <c r="Z1620" s="435"/>
      <c r="AA1620" s="435"/>
      <c r="AB1620" s="586"/>
    </row>
    <row r="1621" spans="1:28" ht="15.75" customHeight="1">
      <c r="A1621" s="759"/>
      <c r="B1621" s="751"/>
      <c r="C1621" s="752"/>
      <c r="D1621" s="751"/>
      <c r="E1621" s="753"/>
      <c r="F1621" s="750" t="s">
        <v>388</v>
      </c>
      <c r="G1621" s="166">
        <v>2015</v>
      </c>
      <c r="H1621" s="365"/>
      <c r="I1621" s="365"/>
      <c r="J1621" s="166"/>
      <c r="K1621" s="369"/>
      <c r="L1621" s="369"/>
      <c r="M1621" s="369"/>
      <c r="N1621" s="369"/>
      <c r="O1621" s="369"/>
      <c r="P1621" s="369"/>
      <c r="Q1621" s="369"/>
      <c r="R1621" s="369"/>
      <c r="S1621" s="369"/>
      <c r="T1621" s="369"/>
      <c r="U1621" s="369"/>
      <c r="V1621" s="431"/>
      <c r="W1621" s="748"/>
      <c r="X1621" s="748"/>
      <c r="Y1621" s="763"/>
      <c r="Z1621" s="166"/>
      <c r="AA1621" s="166"/>
      <c r="AB1621" s="584"/>
    </row>
    <row r="1622" spans="1:28" ht="15.75" customHeight="1">
      <c r="A1622" s="759"/>
      <c r="B1622" s="751"/>
      <c r="C1622" s="752"/>
      <c r="D1622" s="751"/>
      <c r="E1622" s="753"/>
      <c r="F1622" s="750"/>
      <c r="G1622" s="166">
        <v>2016</v>
      </c>
      <c r="H1622" s="365"/>
      <c r="I1622" s="365"/>
      <c r="J1622" s="166"/>
      <c r="K1622" s="369"/>
      <c r="L1622" s="369"/>
      <c r="M1622" s="369"/>
      <c r="N1622" s="369"/>
      <c r="O1622" s="369"/>
      <c r="P1622" s="369"/>
      <c r="Q1622" s="369"/>
      <c r="R1622" s="369"/>
      <c r="S1622" s="369"/>
      <c r="T1622" s="369"/>
      <c r="U1622" s="369"/>
      <c r="V1622" s="431"/>
      <c r="W1622" s="748"/>
      <c r="X1622" s="748"/>
      <c r="Y1622" s="763"/>
      <c r="Z1622" s="166"/>
      <c r="AA1622" s="166"/>
      <c r="AB1622" s="584"/>
    </row>
    <row r="1623" spans="1:28" ht="15.75" customHeight="1">
      <c r="A1623" s="759"/>
      <c r="B1623" s="751"/>
      <c r="C1623" s="752"/>
      <c r="D1623" s="751"/>
      <c r="E1623" s="753"/>
      <c r="F1623" s="750"/>
      <c r="G1623" s="166">
        <v>2023</v>
      </c>
      <c r="H1623" s="365"/>
      <c r="I1623" s="365"/>
      <c r="J1623" s="166"/>
      <c r="K1623" s="369"/>
      <c r="L1623" s="369"/>
      <c r="M1623" s="369"/>
      <c r="N1623" s="369"/>
      <c r="O1623" s="369"/>
      <c r="P1623" s="369"/>
      <c r="Q1623" s="369"/>
      <c r="R1623" s="369"/>
      <c r="S1623" s="369"/>
      <c r="T1623" s="369"/>
      <c r="U1623" s="369"/>
      <c r="V1623" s="431"/>
      <c r="W1623" s="748"/>
      <c r="X1623" s="748"/>
      <c r="Y1623" s="763"/>
      <c r="Z1623" s="166"/>
      <c r="AA1623" s="166"/>
      <c r="AB1623" s="584"/>
    </row>
    <row r="1624" spans="1:28" ht="15.75" customHeight="1">
      <c r="A1624" s="759"/>
      <c r="B1624" s="751">
        <v>2</v>
      </c>
      <c r="C1624" s="752" t="s">
        <v>413</v>
      </c>
      <c r="D1624" s="751" t="s">
        <v>386</v>
      </c>
      <c r="E1624" s="753" t="s">
        <v>385</v>
      </c>
      <c r="F1624" s="750" t="s">
        <v>389</v>
      </c>
      <c r="G1624" s="166">
        <v>2015</v>
      </c>
      <c r="H1624" s="425"/>
      <c r="I1624" s="425"/>
      <c r="J1624" s="425"/>
      <c r="K1624" s="425"/>
      <c r="L1624" s="425"/>
      <c r="M1624" s="425"/>
      <c r="N1624" s="425"/>
      <c r="O1624" s="425"/>
      <c r="P1624" s="443"/>
      <c r="Q1624" s="425"/>
      <c r="R1624" s="425"/>
      <c r="S1624" s="425"/>
      <c r="T1624" s="425"/>
      <c r="U1624" s="425"/>
      <c r="V1624" s="445"/>
      <c r="W1624" s="761" t="s">
        <v>384</v>
      </c>
      <c r="X1624" s="761" t="s">
        <v>384</v>
      </c>
      <c r="Y1624" s="763">
        <v>33400</v>
      </c>
      <c r="Z1624" s="435"/>
      <c r="AA1624" s="435"/>
      <c r="AB1624" s="586"/>
    </row>
    <row r="1625" spans="1:28" ht="15.75" customHeight="1">
      <c r="A1625" s="759"/>
      <c r="B1625" s="751"/>
      <c r="C1625" s="752"/>
      <c r="D1625" s="751"/>
      <c r="E1625" s="753"/>
      <c r="F1625" s="750"/>
      <c r="G1625" s="166">
        <v>2016</v>
      </c>
      <c r="H1625" s="426"/>
      <c r="I1625" s="426"/>
      <c r="J1625" s="425"/>
      <c r="K1625" s="425"/>
      <c r="L1625" s="425"/>
      <c r="M1625" s="425"/>
      <c r="N1625" s="425"/>
      <c r="O1625" s="425"/>
      <c r="P1625" s="425"/>
      <c r="Q1625" s="425"/>
      <c r="R1625" s="425"/>
      <c r="S1625" s="425"/>
      <c r="T1625" s="425"/>
      <c r="U1625" s="425"/>
      <c r="V1625" s="445"/>
      <c r="W1625" s="761"/>
      <c r="X1625" s="761"/>
      <c r="Y1625" s="763"/>
      <c r="Z1625" s="435"/>
      <c r="AA1625" s="435"/>
      <c r="AB1625" s="586"/>
    </row>
    <row r="1626" spans="1:28" ht="15.75" customHeight="1">
      <c r="A1626" s="759"/>
      <c r="B1626" s="751"/>
      <c r="C1626" s="752"/>
      <c r="D1626" s="751"/>
      <c r="E1626" s="753"/>
      <c r="F1626" s="750"/>
      <c r="G1626" s="166">
        <v>2023</v>
      </c>
      <c r="H1626" s="426"/>
      <c r="I1626" s="426"/>
      <c r="J1626" s="435"/>
      <c r="K1626" s="425"/>
      <c r="L1626" s="425"/>
      <c r="M1626" s="425"/>
      <c r="N1626" s="425"/>
      <c r="O1626" s="425"/>
      <c r="P1626" s="425"/>
      <c r="Q1626" s="425"/>
      <c r="R1626" s="425"/>
      <c r="S1626" s="425"/>
      <c r="T1626" s="425"/>
      <c r="U1626" s="425"/>
      <c r="V1626" s="445"/>
      <c r="W1626" s="761"/>
      <c r="X1626" s="761"/>
      <c r="Y1626" s="763"/>
      <c r="Z1626" s="435"/>
      <c r="AA1626" s="435"/>
      <c r="AB1626" s="586"/>
    </row>
    <row r="1627" spans="1:28" ht="15.75" customHeight="1">
      <c r="A1627" s="759"/>
      <c r="B1627" s="751"/>
      <c r="C1627" s="752"/>
      <c r="D1627" s="751"/>
      <c r="E1627" s="753"/>
      <c r="F1627" s="750" t="s">
        <v>388</v>
      </c>
      <c r="G1627" s="166">
        <v>2015</v>
      </c>
      <c r="H1627" s="365"/>
      <c r="I1627" s="365"/>
      <c r="J1627" s="166"/>
      <c r="K1627" s="369"/>
      <c r="L1627" s="369"/>
      <c r="M1627" s="369"/>
      <c r="N1627" s="369"/>
      <c r="O1627" s="369"/>
      <c r="P1627" s="369"/>
      <c r="Q1627" s="369"/>
      <c r="R1627" s="369"/>
      <c r="S1627" s="369"/>
      <c r="T1627" s="369"/>
      <c r="U1627" s="369"/>
      <c r="V1627" s="431"/>
      <c r="W1627" s="761"/>
      <c r="X1627" s="761"/>
      <c r="Y1627" s="763"/>
      <c r="Z1627" s="166"/>
      <c r="AA1627" s="166"/>
      <c r="AB1627" s="584"/>
    </row>
    <row r="1628" spans="1:28" ht="15.75" customHeight="1">
      <c r="A1628" s="759"/>
      <c r="B1628" s="751"/>
      <c r="C1628" s="752"/>
      <c r="D1628" s="751"/>
      <c r="E1628" s="753"/>
      <c r="F1628" s="750"/>
      <c r="G1628" s="166">
        <v>2016</v>
      </c>
      <c r="H1628" s="365"/>
      <c r="I1628" s="365"/>
      <c r="J1628" s="166"/>
      <c r="K1628" s="369"/>
      <c r="L1628" s="369"/>
      <c r="M1628" s="369"/>
      <c r="N1628" s="369"/>
      <c r="O1628" s="369"/>
      <c r="P1628" s="369"/>
      <c r="Q1628" s="369"/>
      <c r="R1628" s="369"/>
      <c r="S1628" s="369"/>
      <c r="T1628" s="369"/>
      <c r="U1628" s="369"/>
      <c r="V1628" s="431"/>
      <c r="W1628" s="761"/>
      <c r="X1628" s="761"/>
      <c r="Y1628" s="763"/>
      <c r="Z1628" s="166"/>
      <c r="AA1628" s="166"/>
      <c r="AB1628" s="584"/>
    </row>
    <row r="1629" spans="1:28" ht="15.75" customHeight="1">
      <c r="A1629" s="759"/>
      <c r="B1629" s="751"/>
      <c r="C1629" s="752"/>
      <c r="D1629" s="751"/>
      <c r="E1629" s="753"/>
      <c r="F1629" s="750"/>
      <c r="G1629" s="166">
        <v>2023</v>
      </c>
      <c r="H1629" s="365"/>
      <c r="I1629" s="365"/>
      <c r="J1629" s="166"/>
      <c r="K1629" s="369"/>
      <c r="L1629" s="369"/>
      <c r="M1629" s="369"/>
      <c r="N1629" s="369"/>
      <c r="O1629" s="369"/>
      <c r="P1629" s="369"/>
      <c r="Q1629" s="369"/>
      <c r="R1629" s="369"/>
      <c r="S1629" s="369"/>
      <c r="T1629" s="369"/>
      <c r="U1629" s="369"/>
      <c r="V1629" s="431"/>
      <c r="W1629" s="761"/>
      <c r="X1629" s="761"/>
      <c r="Y1629" s="763"/>
      <c r="Z1629" s="166"/>
      <c r="AA1629" s="166"/>
      <c r="AB1629" s="584"/>
    </row>
    <row r="1630" spans="1:28" ht="15.75" customHeight="1">
      <c r="A1630" s="759"/>
      <c r="B1630" s="751">
        <v>3</v>
      </c>
      <c r="C1630" s="766" t="s">
        <v>412</v>
      </c>
      <c r="D1630" s="751" t="s">
        <v>386</v>
      </c>
      <c r="E1630" s="753" t="s">
        <v>385</v>
      </c>
      <c r="F1630" s="750" t="s">
        <v>389</v>
      </c>
      <c r="G1630" s="166">
        <v>2015</v>
      </c>
      <c r="H1630" s="425"/>
      <c r="I1630" s="425"/>
      <c r="J1630" s="425"/>
      <c r="K1630" s="425"/>
      <c r="L1630" s="425"/>
      <c r="M1630" s="425"/>
      <c r="N1630" s="425"/>
      <c r="O1630" s="425"/>
      <c r="P1630" s="443"/>
      <c r="Q1630" s="425"/>
      <c r="R1630" s="425"/>
      <c r="S1630" s="425"/>
      <c r="T1630" s="425"/>
      <c r="U1630" s="425"/>
      <c r="V1630" s="445"/>
      <c r="W1630" s="748" t="s">
        <v>384</v>
      </c>
      <c r="X1630" s="748" t="s">
        <v>384</v>
      </c>
      <c r="Y1630" s="763">
        <v>54000</v>
      </c>
      <c r="Z1630" s="435"/>
      <c r="AA1630" s="435"/>
      <c r="AB1630" s="586"/>
    </row>
    <row r="1631" spans="1:28" ht="15.75" customHeight="1">
      <c r="A1631" s="759"/>
      <c r="B1631" s="751"/>
      <c r="C1631" s="766"/>
      <c r="D1631" s="751"/>
      <c r="E1631" s="753"/>
      <c r="F1631" s="750"/>
      <c r="G1631" s="166">
        <v>2016</v>
      </c>
      <c r="H1631" s="426"/>
      <c r="I1631" s="426"/>
      <c r="J1631" s="425"/>
      <c r="K1631" s="425"/>
      <c r="L1631" s="425"/>
      <c r="M1631" s="425"/>
      <c r="N1631" s="425"/>
      <c r="O1631" s="425"/>
      <c r="P1631" s="425"/>
      <c r="Q1631" s="425"/>
      <c r="R1631" s="425"/>
      <c r="S1631" s="425"/>
      <c r="T1631" s="425"/>
      <c r="U1631" s="425"/>
      <c r="V1631" s="445"/>
      <c r="W1631" s="748"/>
      <c r="X1631" s="748"/>
      <c r="Y1631" s="763"/>
      <c r="Z1631" s="435"/>
      <c r="AA1631" s="435"/>
      <c r="AB1631" s="586"/>
    </row>
    <row r="1632" spans="1:28" ht="15.75" customHeight="1">
      <c r="A1632" s="759"/>
      <c r="B1632" s="751"/>
      <c r="C1632" s="766"/>
      <c r="D1632" s="751"/>
      <c r="E1632" s="753"/>
      <c r="F1632" s="750"/>
      <c r="G1632" s="432">
        <v>2023</v>
      </c>
      <c r="H1632" s="426"/>
      <c r="I1632" s="426"/>
      <c r="J1632" s="435"/>
      <c r="K1632" s="425"/>
      <c r="L1632" s="425"/>
      <c r="M1632" s="425"/>
      <c r="N1632" s="425"/>
      <c r="O1632" s="425"/>
      <c r="P1632" s="425"/>
      <c r="Q1632" s="425"/>
      <c r="R1632" s="425"/>
      <c r="S1632" s="425"/>
      <c r="T1632" s="425"/>
      <c r="U1632" s="425"/>
      <c r="V1632" s="445"/>
      <c r="W1632" s="748"/>
      <c r="X1632" s="748"/>
      <c r="Y1632" s="763"/>
      <c r="Z1632" s="435"/>
      <c r="AA1632" s="435"/>
      <c r="AB1632" s="586"/>
    </row>
    <row r="1633" spans="1:28" ht="15.75" customHeight="1">
      <c r="A1633" s="759"/>
      <c r="B1633" s="751"/>
      <c r="C1633" s="766"/>
      <c r="D1633" s="751"/>
      <c r="E1633" s="753"/>
      <c r="F1633" s="750" t="s">
        <v>388</v>
      </c>
      <c r="G1633" s="166">
        <v>2015</v>
      </c>
      <c r="H1633" s="365"/>
      <c r="I1633" s="365"/>
      <c r="J1633" s="166"/>
      <c r="K1633" s="369"/>
      <c r="L1633" s="369"/>
      <c r="M1633" s="369"/>
      <c r="N1633" s="369"/>
      <c r="O1633" s="369"/>
      <c r="P1633" s="369"/>
      <c r="Q1633" s="369"/>
      <c r="R1633" s="369"/>
      <c r="S1633" s="369"/>
      <c r="T1633" s="369"/>
      <c r="U1633" s="369"/>
      <c r="V1633" s="431"/>
      <c r="W1633" s="748"/>
      <c r="X1633" s="748"/>
      <c r="Y1633" s="763"/>
      <c r="Z1633" s="166"/>
      <c r="AA1633" s="166"/>
      <c r="AB1633" s="584"/>
    </row>
    <row r="1634" spans="1:28" ht="15.75" customHeight="1">
      <c r="A1634" s="759"/>
      <c r="B1634" s="751"/>
      <c r="C1634" s="766"/>
      <c r="D1634" s="751"/>
      <c r="E1634" s="753"/>
      <c r="F1634" s="750"/>
      <c r="G1634" s="166">
        <v>2016</v>
      </c>
      <c r="H1634" s="365"/>
      <c r="I1634" s="365"/>
      <c r="J1634" s="166"/>
      <c r="K1634" s="369"/>
      <c r="L1634" s="369"/>
      <c r="M1634" s="369">
        <v>0</v>
      </c>
      <c r="N1634" s="369"/>
      <c r="O1634" s="369"/>
      <c r="P1634" s="369">
        <v>0</v>
      </c>
      <c r="Q1634" s="369"/>
      <c r="R1634" s="369"/>
      <c r="S1634" s="369"/>
      <c r="T1634" s="369"/>
      <c r="U1634" s="369"/>
      <c r="V1634" s="646">
        <v>0</v>
      </c>
      <c r="W1634" s="748"/>
      <c r="X1634" s="748"/>
      <c r="Y1634" s="763"/>
      <c r="Z1634" s="166"/>
      <c r="AA1634" s="166"/>
      <c r="AB1634" s="588">
        <f>V1634/Y1630*100</f>
        <v>0</v>
      </c>
    </row>
    <row r="1635" spans="1:28" ht="15.75" customHeight="1">
      <c r="A1635" s="759"/>
      <c r="B1635" s="751"/>
      <c r="C1635" s="766"/>
      <c r="D1635" s="751"/>
      <c r="E1635" s="753"/>
      <c r="F1635" s="750"/>
      <c r="G1635" s="166">
        <v>2023</v>
      </c>
      <c r="H1635" s="365"/>
      <c r="I1635" s="365"/>
      <c r="J1635" s="166"/>
      <c r="K1635" s="369"/>
      <c r="L1635" s="369"/>
      <c r="M1635" s="369"/>
      <c r="N1635" s="369"/>
      <c r="O1635" s="369"/>
      <c r="P1635" s="369"/>
      <c r="Q1635" s="369"/>
      <c r="R1635" s="369"/>
      <c r="S1635" s="369"/>
      <c r="T1635" s="369"/>
      <c r="U1635" s="369"/>
      <c r="V1635" s="431"/>
      <c r="W1635" s="748"/>
      <c r="X1635" s="748"/>
      <c r="Y1635" s="763"/>
      <c r="Z1635" s="166"/>
      <c r="AA1635" s="166"/>
      <c r="AB1635" s="584"/>
    </row>
    <row r="1636" spans="1:28" ht="15.75" customHeight="1">
      <c r="A1636" s="759"/>
      <c r="B1636" s="751">
        <v>4</v>
      </c>
      <c r="C1636" s="752" t="s">
        <v>411</v>
      </c>
      <c r="D1636" s="751" t="s">
        <v>386</v>
      </c>
      <c r="E1636" s="753" t="s">
        <v>385</v>
      </c>
      <c r="F1636" s="750" t="s">
        <v>389</v>
      </c>
      <c r="G1636" s="166">
        <v>2015</v>
      </c>
      <c r="H1636" s="425"/>
      <c r="I1636" s="425"/>
      <c r="J1636" s="425"/>
      <c r="K1636" s="425"/>
      <c r="L1636" s="425"/>
      <c r="M1636" s="425"/>
      <c r="N1636" s="425"/>
      <c r="O1636" s="425"/>
      <c r="P1636" s="443"/>
      <c r="Q1636" s="425"/>
      <c r="R1636" s="425"/>
      <c r="S1636" s="425"/>
      <c r="T1636" s="425"/>
      <c r="U1636" s="425"/>
      <c r="V1636" s="445"/>
      <c r="W1636" s="761" t="s">
        <v>384</v>
      </c>
      <c r="X1636" s="761" t="s">
        <v>384</v>
      </c>
      <c r="Y1636" s="763">
        <v>9860</v>
      </c>
      <c r="Z1636" s="435"/>
      <c r="AA1636" s="435"/>
      <c r="AB1636" s="586"/>
    </row>
    <row r="1637" spans="1:28" ht="15.75" customHeight="1">
      <c r="A1637" s="759"/>
      <c r="B1637" s="751"/>
      <c r="C1637" s="752"/>
      <c r="D1637" s="751"/>
      <c r="E1637" s="753"/>
      <c r="F1637" s="750"/>
      <c r="G1637" s="166">
        <v>2016</v>
      </c>
      <c r="H1637" s="426"/>
      <c r="I1637" s="426"/>
      <c r="J1637" s="425"/>
      <c r="K1637" s="425"/>
      <c r="L1637" s="425"/>
      <c r="M1637" s="425"/>
      <c r="N1637" s="425"/>
      <c r="O1637" s="425"/>
      <c r="P1637" s="425"/>
      <c r="Q1637" s="425"/>
      <c r="R1637" s="425"/>
      <c r="S1637" s="425"/>
      <c r="T1637" s="425"/>
      <c r="U1637" s="425"/>
      <c r="V1637" s="445"/>
      <c r="W1637" s="761"/>
      <c r="X1637" s="761"/>
      <c r="Y1637" s="763"/>
      <c r="Z1637" s="435"/>
      <c r="AA1637" s="435"/>
      <c r="AB1637" s="586"/>
    </row>
    <row r="1638" spans="1:28" ht="15.75" customHeight="1">
      <c r="A1638" s="759"/>
      <c r="B1638" s="751"/>
      <c r="C1638" s="752"/>
      <c r="D1638" s="751"/>
      <c r="E1638" s="753"/>
      <c r="F1638" s="750"/>
      <c r="G1638" s="166">
        <v>2023</v>
      </c>
      <c r="H1638" s="426"/>
      <c r="I1638" s="426"/>
      <c r="J1638" s="435"/>
      <c r="K1638" s="425"/>
      <c r="L1638" s="425"/>
      <c r="M1638" s="425"/>
      <c r="N1638" s="425"/>
      <c r="O1638" s="425"/>
      <c r="P1638" s="425"/>
      <c r="Q1638" s="425"/>
      <c r="R1638" s="425"/>
      <c r="S1638" s="425"/>
      <c r="T1638" s="425"/>
      <c r="U1638" s="425"/>
      <c r="V1638" s="445"/>
      <c r="W1638" s="761"/>
      <c r="X1638" s="761"/>
      <c r="Y1638" s="763"/>
      <c r="Z1638" s="435"/>
      <c r="AA1638" s="435"/>
      <c r="AB1638" s="586"/>
    </row>
    <row r="1639" spans="1:28" ht="15.75" customHeight="1">
      <c r="A1639" s="759"/>
      <c r="B1639" s="751"/>
      <c r="C1639" s="752"/>
      <c r="D1639" s="751"/>
      <c r="E1639" s="753"/>
      <c r="F1639" s="750" t="s">
        <v>388</v>
      </c>
      <c r="G1639" s="166">
        <v>2015</v>
      </c>
      <c r="H1639" s="365"/>
      <c r="I1639" s="365"/>
      <c r="J1639" s="166"/>
      <c r="K1639" s="369"/>
      <c r="L1639" s="369"/>
      <c r="M1639" s="369"/>
      <c r="N1639" s="369"/>
      <c r="O1639" s="369"/>
      <c r="P1639" s="369"/>
      <c r="Q1639" s="369"/>
      <c r="R1639" s="369"/>
      <c r="S1639" s="369"/>
      <c r="T1639" s="369"/>
      <c r="U1639" s="369"/>
      <c r="V1639" s="431"/>
      <c r="W1639" s="761"/>
      <c r="X1639" s="761"/>
      <c r="Y1639" s="763"/>
      <c r="Z1639" s="166"/>
      <c r="AA1639" s="166"/>
      <c r="AB1639" s="584"/>
    </row>
    <row r="1640" spans="1:28" ht="15.75" customHeight="1">
      <c r="A1640" s="759"/>
      <c r="B1640" s="751"/>
      <c r="C1640" s="752"/>
      <c r="D1640" s="751"/>
      <c r="E1640" s="753"/>
      <c r="F1640" s="750"/>
      <c r="G1640" s="166">
        <v>2016</v>
      </c>
      <c r="H1640" s="365"/>
      <c r="I1640" s="365"/>
      <c r="J1640" s="166"/>
      <c r="K1640" s="369"/>
      <c r="L1640" s="369"/>
      <c r="M1640" s="369"/>
      <c r="N1640" s="369"/>
      <c r="O1640" s="369"/>
      <c r="P1640" s="369"/>
      <c r="Q1640" s="369"/>
      <c r="R1640" s="369"/>
      <c r="S1640" s="369"/>
      <c r="T1640" s="369"/>
      <c r="U1640" s="369"/>
      <c r="V1640" s="431"/>
      <c r="W1640" s="761"/>
      <c r="X1640" s="761"/>
      <c r="Y1640" s="763"/>
      <c r="Z1640" s="166"/>
      <c r="AA1640" s="166"/>
      <c r="AB1640" s="584"/>
    </row>
    <row r="1641" spans="1:28" ht="15.75" customHeight="1">
      <c r="A1641" s="759"/>
      <c r="B1641" s="751"/>
      <c r="C1641" s="752"/>
      <c r="D1641" s="751"/>
      <c r="E1641" s="753"/>
      <c r="F1641" s="750"/>
      <c r="G1641" s="166">
        <v>2023</v>
      </c>
      <c r="H1641" s="365"/>
      <c r="I1641" s="365"/>
      <c r="J1641" s="166"/>
      <c r="K1641" s="369"/>
      <c r="L1641" s="369"/>
      <c r="M1641" s="369"/>
      <c r="N1641" s="369"/>
      <c r="O1641" s="369"/>
      <c r="P1641" s="369"/>
      <c r="Q1641" s="369"/>
      <c r="R1641" s="369"/>
      <c r="S1641" s="369"/>
      <c r="T1641" s="369"/>
      <c r="U1641" s="369"/>
      <c r="V1641" s="431"/>
      <c r="W1641" s="761"/>
      <c r="X1641" s="761"/>
      <c r="Y1641" s="763"/>
      <c r="Z1641" s="166"/>
      <c r="AA1641" s="166"/>
      <c r="AB1641" s="584"/>
    </row>
    <row r="1642" spans="1:28" ht="15.75" customHeight="1">
      <c r="A1642" s="759"/>
      <c r="B1642" s="751">
        <v>5</v>
      </c>
      <c r="C1642" s="752" t="s">
        <v>410</v>
      </c>
      <c r="D1642" s="751" t="s">
        <v>386</v>
      </c>
      <c r="E1642" s="753" t="s">
        <v>385</v>
      </c>
      <c r="F1642" s="750" t="s">
        <v>389</v>
      </c>
      <c r="G1642" s="166">
        <v>2015</v>
      </c>
      <c r="H1642" s="425"/>
      <c r="I1642" s="425"/>
      <c r="J1642" s="425"/>
      <c r="K1642" s="425"/>
      <c r="L1642" s="425"/>
      <c r="M1642" s="425"/>
      <c r="N1642" s="425"/>
      <c r="O1642" s="425"/>
      <c r="P1642" s="443"/>
      <c r="Q1642" s="425"/>
      <c r="R1642" s="425"/>
      <c r="S1642" s="425"/>
      <c r="T1642" s="425"/>
      <c r="U1642" s="425"/>
      <c r="V1642" s="445"/>
      <c r="W1642" s="748" t="s">
        <v>384</v>
      </c>
      <c r="X1642" s="748" t="s">
        <v>384</v>
      </c>
      <c r="Y1642" s="763">
        <v>2600</v>
      </c>
      <c r="Z1642" s="435"/>
      <c r="AA1642" s="435"/>
      <c r="AB1642" s="586"/>
    </row>
    <row r="1643" spans="1:28" ht="15.75" customHeight="1">
      <c r="A1643" s="759"/>
      <c r="B1643" s="751"/>
      <c r="C1643" s="752"/>
      <c r="D1643" s="751"/>
      <c r="E1643" s="753"/>
      <c r="F1643" s="750"/>
      <c r="G1643" s="166">
        <v>2016</v>
      </c>
      <c r="H1643" s="426"/>
      <c r="I1643" s="426"/>
      <c r="J1643" s="425"/>
      <c r="K1643" s="425"/>
      <c r="L1643" s="425"/>
      <c r="M1643" s="425"/>
      <c r="N1643" s="425"/>
      <c r="O1643" s="425"/>
      <c r="P1643" s="425"/>
      <c r="Q1643" s="425"/>
      <c r="R1643" s="425"/>
      <c r="S1643" s="425"/>
      <c r="T1643" s="425"/>
      <c r="U1643" s="425"/>
      <c r="V1643" s="445"/>
      <c r="W1643" s="748"/>
      <c r="X1643" s="748"/>
      <c r="Y1643" s="763"/>
      <c r="Z1643" s="435"/>
      <c r="AA1643" s="435"/>
      <c r="AB1643" s="586"/>
    </row>
    <row r="1644" spans="1:28" ht="15.75" customHeight="1">
      <c r="A1644" s="759"/>
      <c r="B1644" s="751"/>
      <c r="C1644" s="752"/>
      <c r="D1644" s="751"/>
      <c r="E1644" s="753"/>
      <c r="F1644" s="750"/>
      <c r="G1644" s="166">
        <v>2023</v>
      </c>
      <c r="H1644" s="426"/>
      <c r="I1644" s="426"/>
      <c r="J1644" s="435"/>
      <c r="K1644" s="425"/>
      <c r="L1644" s="425"/>
      <c r="M1644" s="425"/>
      <c r="N1644" s="425"/>
      <c r="O1644" s="425"/>
      <c r="P1644" s="425"/>
      <c r="Q1644" s="425"/>
      <c r="R1644" s="425"/>
      <c r="S1644" s="425"/>
      <c r="T1644" s="425"/>
      <c r="U1644" s="425"/>
      <c r="V1644" s="445"/>
      <c r="W1644" s="748"/>
      <c r="X1644" s="748"/>
      <c r="Y1644" s="763"/>
      <c r="Z1644" s="435"/>
      <c r="AA1644" s="435"/>
      <c r="AB1644" s="586"/>
    </row>
    <row r="1645" spans="1:28" ht="15.75" customHeight="1">
      <c r="A1645" s="759"/>
      <c r="B1645" s="751"/>
      <c r="C1645" s="752"/>
      <c r="D1645" s="751"/>
      <c r="E1645" s="753"/>
      <c r="F1645" s="750" t="s">
        <v>388</v>
      </c>
      <c r="G1645" s="166">
        <v>2015</v>
      </c>
      <c r="H1645" s="365"/>
      <c r="I1645" s="365"/>
      <c r="J1645" s="166"/>
      <c r="K1645" s="369"/>
      <c r="L1645" s="369"/>
      <c r="M1645" s="369"/>
      <c r="N1645" s="369"/>
      <c r="O1645" s="369"/>
      <c r="P1645" s="369"/>
      <c r="Q1645" s="369"/>
      <c r="R1645" s="369"/>
      <c r="S1645" s="369"/>
      <c r="T1645" s="369"/>
      <c r="U1645" s="369"/>
      <c r="V1645" s="431"/>
      <c r="W1645" s="748"/>
      <c r="X1645" s="748"/>
      <c r="Y1645" s="763"/>
      <c r="Z1645" s="166"/>
      <c r="AA1645" s="166"/>
      <c r="AB1645" s="584"/>
    </row>
    <row r="1646" spans="1:28" ht="15.75" customHeight="1">
      <c r="A1646" s="759"/>
      <c r="B1646" s="751"/>
      <c r="C1646" s="752"/>
      <c r="D1646" s="751"/>
      <c r="E1646" s="753"/>
      <c r="F1646" s="750"/>
      <c r="G1646" s="166">
        <v>2016</v>
      </c>
      <c r="H1646" s="365"/>
      <c r="I1646" s="365"/>
      <c r="J1646" s="166"/>
      <c r="K1646" s="369"/>
      <c r="L1646" s="369"/>
      <c r="M1646" s="369"/>
      <c r="N1646" s="369"/>
      <c r="O1646" s="369"/>
      <c r="P1646" s="369"/>
      <c r="Q1646" s="369"/>
      <c r="R1646" s="369"/>
      <c r="S1646" s="369"/>
      <c r="T1646" s="369"/>
      <c r="U1646" s="369"/>
      <c r="V1646" s="431"/>
      <c r="W1646" s="748"/>
      <c r="X1646" s="748"/>
      <c r="Y1646" s="763"/>
      <c r="Z1646" s="166"/>
      <c r="AA1646" s="166"/>
      <c r="AB1646" s="584"/>
    </row>
    <row r="1647" spans="1:28" ht="15.75" customHeight="1">
      <c r="A1647" s="759"/>
      <c r="B1647" s="751"/>
      <c r="C1647" s="752"/>
      <c r="D1647" s="751"/>
      <c r="E1647" s="753"/>
      <c r="F1647" s="750"/>
      <c r="G1647" s="166">
        <v>2023</v>
      </c>
      <c r="H1647" s="365"/>
      <c r="I1647" s="365"/>
      <c r="J1647" s="166"/>
      <c r="K1647" s="369"/>
      <c r="L1647" s="369"/>
      <c r="M1647" s="369"/>
      <c r="N1647" s="369"/>
      <c r="O1647" s="369"/>
      <c r="P1647" s="369"/>
      <c r="Q1647" s="369"/>
      <c r="R1647" s="369"/>
      <c r="S1647" s="369"/>
      <c r="T1647" s="369"/>
      <c r="U1647" s="369"/>
      <c r="V1647" s="431"/>
      <c r="W1647" s="748"/>
      <c r="X1647" s="748"/>
      <c r="Y1647" s="763"/>
      <c r="Z1647" s="166"/>
      <c r="AA1647" s="166"/>
      <c r="AB1647" s="584"/>
    </row>
    <row r="1648" spans="1:28" ht="15.75" customHeight="1">
      <c r="A1648" s="759"/>
      <c r="B1648" s="751">
        <v>6</v>
      </c>
      <c r="C1648" s="752" t="s">
        <v>664</v>
      </c>
      <c r="D1648" s="751" t="s">
        <v>390</v>
      </c>
      <c r="E1648" s="753" t="s">
        <v>385</v>
      </c>
      <c r="F1648" s="750" t="s">
        <v>389</v>
      </c>
      <c r="G1648" s="166">
        <v>2015</v>
      </c>
      <c r="H1648" s="425"/>
      <c r="I1648" s="425"/>
      <c r="J1648" s="425"/>
      <c r="K1648" s="425"/>
      <c r="L1648" s="425"/>
      <c r="M1648" s="425"/>
      <c r="N1648" s="425"/>
      <c r="O1648" s="425"/>
      <c r="P1648" s="443"/>
      <c r="Q1648" s="425"/>
      <c r="R1648" s="425"/>
      <c r="S1648" s="425"/>
      <c r="T1648" s="425"/>
      <c r="U1648" s="425"/>
      <c r="V1648" s="445"/>
      <c r="W1648" s="748" t="s">
        <v>384</v>
      </c>
      <c r="X1648" s="748" t="s">
        <v>384</v>
      </c>
      <c r="Y1648" s="763">
        <v>230</v>
      </c>
      <c r="Z1648" s="435"/>
      <c r="AA1648" s="435"/>
      <c r="AB1648" s="586"/>
    </row>
    <row r="1649" spans="1:28" ht="15.75" customHeight="1">
      <c r="A1649" s="759"/>
      <c r="B1649" s="751"/>
      <c r="C1649" s="752"/>
      <c r="D1649" s="751"/>
      <c r="E1649" s="753"/>
      <c r="F1649" s="750"/>
      <c r="G1649" s="166">
        <v>2016</v>
      </c>
      <c r="H1649" s="426"/>
      <c r="I1649" s="426"/>
      <c r="J1649" s="425"/>
      <c r="K1649" s="425"/>
      <c r="L1649" s="425"/>
      <c r="M1649" s="425"/>
      <c r="N1649" s="425"/>
      <c r="O1649" s="425"/>
      <c r="P1649" s="425"/>
      <c r="Q1649" s="425"/>
      <c r="R1649" s="425"/>
      <c r="S1649" s="425"/>
      <c r="T1649" s="425"/>
      <c r="U1649" s="425"/>
      <c r="V1649" s="445"/>
      <c r="W1649" s="748"/>
      <c r="X1649" s="748"/>
      <c r="Y1649" s="763"/>
      <c r="Z1649" s="435"/>
      <c r="AA1649" s="435"/>
      <c r="AB1649" s="586"/>
    </row>
    <row r="1650" spans="1:28" ht="15.75" customHeight="1">
      <c r="A1650" s="759"/>
      <c r="B1650" s="751"/>
      <c r="C1650" s="752"/>
      <c r="D1650" s="751"/>
      <c r="E1650" s="753"/>
      <c r="F1650" s="750"/>
      <c r="G1650" s="166">
        <v>2023</v>
      </c>
      <c r="H1650" s="426"/>
      <c r="I1650" s="426"/>
      <c r="J1650" s="435"/>
      <c r="K1650" s="425"/>
      <c r="L1650" s="425"/>
      <c r="M1650" s="425"/>
      <c r="N1650" s="425"/>
      <c r="O1650" s="425"/>
      <c r="P1650" s="425"/>
      <c r="Q1650" s="425"/>
      <c r="R1650" s="425"/>
      <c r="S1650" s="425"/>
      <c r="T1650" s="425"/>
      <c r="U1650" s="425"/>
      <c r="V1650" s="445"/>
      <c r="W1650" s="748"/>
      <c r="X1650" s="748"/>
      <c r="Y1650" s="763"/>
      <c r="Z1650" s="435"/>
      <c r="AA1650" s="435"/>
      <c r="AB1650" s="586"/>
    </row>
    <row r="1651" spans="1:28" ht="15.75" customHeight="1">
      <c r="A1651" s="759"/>
      <c r="B1651" s="751"/>
      <c r="C1651" s="752"/>
      <c r="D1651" s="751"/>
      <c r="E1651" s="753"/>
      <c r="F1651" s="750" t="s">
        <v>388</v>
      </c>
      <c r="G1651" s="166">
        <v>2015</v>
      </c>
      <c r="H1651" s="365"/>
      <c r="I1651" s="365"/>
      <c r="J1651" s="166"/>
      <c r="K1651" s="369"/>
      <c r="L1651" s="369"/>
      <c r="M1651" s="369"/>
      <c r="N1651" s="369"/>
      <c r="O1651" s="369"/>
      <c r="P1651" s="369"/>
      <c r="Q1651" s="369"/>
      <c r="R1651" s="369"/>
      <c r="S1651" s="369"/>
      <c r="T1651" s="369"/>
      <c r="U1651" s="369"/>
      <c r="V1651" s="431"/>
      <c r="W1651" s="748"/>
      <c r="X1651" s="748"/>
      <c r="Y1651" s="763"/>
      <c r="Z1651" s="166"/>
      <c r="AA1651" s="166"/>
      <c r="AB1651" s="584"/>
    </row>
    <row r="1652" spans="1:28" ht="15.75" customHeight="1">
      <c r="A1652" s="759"/>
      <c r="B1652" s="751"/>
      <c r="C1652" s="752"/>
      <c r="D1652" s="751"/>
      <c r="E1652" s="753"/>
      <c r="F1652" s="750"/>
      <c r="G1652" s="166">
        <v>2016</v>
      </c>
      <c r="H1652" s="365"/>
      <c r="I1652" s="365"/>
      <c r="J1652" s="166"/>
      <c r="K1652" s="369"/>
      <c r="L1652" s="369"/>
      <c r="M1652" s="369"/>
      <c r="N1652" s="369"/>
      <c r="O1652" s="369"/>
      <c r="P1652" s="369"/>
      <c r="Q1652" s="369"/>
      <c r="R1652" s="369"/>
      <c r="S1652" s="369"/>
      <c r="T1652" s="369"/>
      <c r="U1652" s="369"/>
      <c r="V1652" s="431"/>
      <c r="W1652" s="748"/>
      <c r="X1652" s="748"/>
      <c r="Y1652" s="763"/>
      <c r="Z1652" s="166"/>
      <c r="AA1652" s="166"/>
      <c r="AB1652" s="584"/>
    </row>
    <row r="1653" spans="1:28" ht="15.75" customHeight="1">
      <c r="A1653" s="759"/>
      <c r="B1653" s="751"/>
      <c r="C1653" s="752"/>
      <c r="D1653" s="751"/>
      <c r="E1653" s="753"/>
      <c r="F1653" s="750"/>
      <c r="G1653" s="166">
        <v>2023</v>
      </c>
      <c r="H1653" s="365"/>
      <c r="I1653" s="365"/>
      <c r="J1653" s="166"/>
      <c r="K1653" s="369"/>
      <c r="L1653" s="369"/>
      <c r="M1653" s="369"/>
      <c r="N1653" s="369"/>
      <c r="O1653" s="369"/>
      <c r="P1653" s="369"/>
      <c r="Q1653" s="369"/>
      <c r="R1653" s="369"/>
      <c r="S1653" s="369"/>
      <c r="T1653" s="369"/>
      <c r="U1653" s="369"/>
      <c r="V1653" s="431"/>
      <c r="W1653" s="748"/>
      <c r="X1653" s="748"/>
      <c r="Y1653" s="763"/>
      <c r="Z1653" s="166"/>
      <c r="AA1653" s="166"/>
      <c r="AB1653" s="584"/>
    </row>
    <row r="1654" spans="1:28" ht="15.75" customHeight="1">
      <c r="A1654" s="759"/>
      <c r="B1654" s="751">
        <v>7</v>
      </c>
      <c r="C1654" s="752" t="s">
        <v>408</v>
      </c>
      <c r="D1654" s="751" t="s">
        <v>390</v>
      </c>
      <c r="E1654" s="753" t="s">
        <v>385</v>
      </c>
      <c r="F1654" s="750" t="s">
        <v>389</v>
      </c>
      <c r="G1654" s="166">
        <v>2015</v>
      </c>
      <c r="H1654" s="425"/>
      <c r="I1654" s="425"/>
      <c r="J1654" s="425"/>
      <c r="K1654" s="425"/>
      <c r="L1654" s="425"/>
      <c r="M1654" s="425"/>
      <c r="N1654" s="425"/>
      <c r="O1654" s="425"/>
      <c r="P1654" s="443"/>
      <c r="Q1654" s="425"/>
      <c r="R1654" s="425"/>
      <c r="S1654" s="425"/>
      <c r="T1654" s="425"/>
      <c r="U1654" s="425"/>
      <c r="V1654" s="445"/>
      <c r="W1654" s="748" t="s">
        <v>384</v>
      </c>
      <c r="X1654" s="748" t="s">
        <v>384</v>
      </c>
      <c r="Y1654" s="763">
        <v>230</v>
      </c>
      <c r="Z1654" s="435"/>
      <c r="AA1654" s="435"/>
      <c r="AB1654" s="586"/>
    </row>
    <row r="1655" spans="1:28" ht="15.75" customHeight="1">
      <c r="A1655" s="759"/>
      <c r="B1655" s="751"/>
      <c r="C1655" s="752"/>
      <c r="D1655" s="751"/>
      <c r="E1655" s="753"/>
      <c r="F1655" s="750"/>
      <c r="G1655" s="166">
        <v>2016</v>
      </c>
      <c r="H1655" s="426"/>
      <c r="I1655" s="426"/>
      <c r="J1655" s="425"/>
      <c r="K1655" s="425"/>
      <c r="L1655" s="425"/>
      <c r="M1655" s="425"/>
      <c r="N1655" s="425"/>
      <c r="O1655" s="425"/>
      <c r="P1655" s="425"/>
      <c r="Q1655" s="425"/>
      <c r="R1655" s="425"/>
      <c r="S1655" s="425"/>
      <c r="T1655" s="425"/>
      <c r="U1655" s="425"/>
      <c r="V1655" s="445"/>
      <c r="W1655" s="748"/>
      <c r="X1655" s="748"/>
      <c r="Y1655" s="763"/>
      <c r="Z1655" s="435"/>
      <c r="AA1655" s="435"/>
      <c r="AB1655" s="586"/>
    </row>
    <row r="1656" spans="1:28" ht="15.75" customHeight="1">
      <c r="A1656" s="759"/>
      <c r="B1656" s="751"/>
      <c r="C1656" s="752"/>
      <c r="D1656" s="751"/>
      <c r="E1656" s="753"/>
      <c r="F1656" s="750"/>
      <c r="G1656" s="166">
        <v>2023</v>
      </c>
      <c r="H1656" s="426"/>
      <c r="I1656" s="426"/>
      <c r="J1656" s="435"/>
      <c r="K1656" s="425"/>
      <c r="L1656" s="425"/>
      <c r="M1656" s="425"/>
      <c r="N1656" s="425"/>
      <c r="O1656" s="425"/>
      <c r="P1656" s="425"/>
      <c r="Q1656" s="425"/>
      <c r="R1656" s="425"/>
      <c r="S1656" s="425"/>
      <c r="T1656" s="425"/>
      <c r="U1656" s="425"/>
      <c r="V1656" s="445"/>
      <c r="W1656" s="748"/>
      <c r="X1656" s="748"/>
      <c r="Y1656" s="763"/>
      <c r="Z1656" s="435"/>
      <c r="AA1656" s="435"/>
      <c r="AB1656" s="586"/>
    </row>
    <row r="1657" spans="1:28" ht="15.75" customHeight="1">
      <c r="A1657" s="759"/>
      <c r="B1657" s="751"/>
      <c r="C1657" s="752"/>
      <c r="D1657" s="751"/>
      <c r="E1657" s="753"/>
      <c r="F1657" s="750" t="s">
        <v>388</v>
      </c>
      <c r="G1657" s="166">
        <v>2015</v>
      </c>
      <c r="H1657" s="365"/>
      <c r="I1657" s="365"/>
      <c r="J1657" s="166"/>
      <c r="K1657" s="369"/>
      <c r="L1657" s="369"/>
      <c r="M1657" s="369"/>
      <c r="N1657" s="369"/>
      <c r="O1657" s="369"/>
      <c r="P1657" s="369"/>
      <c r="Q1657" s="369"/>
      <c r="R1657" s="369"/>
      <c r="S1657" s="369"/>
      <c r="T1657" s="369"/>
      <c r="U1657" s="369"/>
      <c r="V1657" s="431"/>
      <c r="W1657" s="748"/>
      <c r="X1657" s="748"/>
      <c r="Y1657" s="763"/>
      <c r="Z1657" s="166"/>
      <c r="AA1657" s="166"/>
      <c r="AB1657" s="584"/>
    </row>
    <row r="1658" spans="1:28" ht="15.75" customHeight="1">
      <c r="A1658" s="759"/>
      <c r="B1658" s="751"/>
      <c r="C1658" s="752"/>
      <c r="D1658" s="751"/>
      <c r="E1658" s="753"/>
      <c r="F1658" s="750"/>
      <c r="G1658" s="166">
        <v>2016</v>
      </c>
      <c r="H1658" s="365"/>
      <c r="I1658" s="365"/>
      <c r="J1658" s="166"/>
      <c r="K1658" s="369"/>
      <c r="L1658" s="369"/>
      <c r="M1658" s="369"/>
      <c r="N1658" s="369"/>
      <c r="O1658" s="369"/>
      <c r="P1658" s="369"/>
      <c r="Q1658" s="369"/>
      <c r="R1658" s="369"/>
      <c r="S1658" s="369"/>
      <c r="T1658" s="369"/>
      <c r="U1658" s="369"/>
      <c r="V1658" s="431"/>
      <c r="W1658" s="748"/>
      <c r="X1658" s="748"/>
      <c r="Y1658" s="763"/>
      <c r="Z1658" s="166"/>
      <c r="AA1658" s="166"/>
      <c r="AB1658" s="584"/>
    </row>
    <row r="1659" spans="1:28" ht="15.75" customHeight="1">
      <c r="A1659" s="759"/>
      <c r="B1659" s="751"/>
      <c r="C1659" s="752"/>
      <c r="D1659" s="751"/>
      <c r="E1659" s="753"/>
      <c r="F1659" s="750"/>
      <c r="G1659" s="166">
        <v>2023</v>
      </c>
      <c r="H1659" s="365"/>
      <c r="I1659" s="365"/>
      <c r="J1659" s="166"/>
      <c r="K1659" s="369"/>
      <c r="L1659" s="369"/>
      <c r="M1659" s="369"/>
      <c r="N1659" s="369"/>
      <c r="O1659" s="369"/>
      <c r="P1659" s="369"/>
      <c r="Q1659" s="369"/>
      <c r="R1659" s="369"/>
      <c r="S1659" s="369"/>
      <c r="T1659" s="369"/>
      <c r="U1659" s="369"/>
      <c r="V1659" s="431"/>
      <c r="W1659" s="748"/>
      <c r="X1659" s="748"/>
      <c r="Y1659" s="763"/>
      <c r="Z1659" s="166"/>
      <c r="AA1659" s="166"/>
      <c r="AB1659" s="584"/>
    </row>
    <row r="1660" spans="1:28" ht="15.75" customHeight="1">
      <c r="A1660" s="759"/>
      <c r="B1660" s="751">
        <v>8</v>
      </c>
      <c r="C1660" s="752" t="s">
        <v>665</v>
      </c>
      <c r="D1660" s="751" t="s">
        <v>386</v>
      </c>
      <c r="E1660" s="753" t="s">
        <v>385</v>
      </c>
      <c r="F1660" s="750" t="s">
        <v>389</v>
      </c>
      <c r="G1660" s="166">
        <v>2015</v>
      </c>
      <c r="H1660" s="425"/>
      <c r="I1660" s="425"/>
      <c r="J1660" s="425"/>
      <c r="K1660" s="425"/>
      <c r="L1660" s="425"/>
      <c r="M1660" s="425"/>
      <c r="N1660" s="425"/>
      <c r="O1660" s="425"/>
      <c r="P1660" s="443"/>
      <c r="Q1660" s="425"/>
      <c r="R1660" s="425"/>
      <c r="S1660" s="425"/>
      <c r="T1660" s="425"/>
      <c r="U1660" s="425"/>
      <c r="V1660" s="445"/>
      <c r="W1660" s="748" t="s">
        <v>384</v>
      </c>
      <c r="X1660" s="748" t="s">
        <v>384</v>
      </c>
      <c r="Y1660" s="800">
        <v>0.85</v>
      </c>
      <c r="Z1660" s="435"/>
      <c r="AA1660" s="435"/>
      <c r="AB1660" s="586"/>
    </row>
    <row r="1661" spans="1:28" ht="15.75" customHeight="1">
      <c r="A1661" s="759"/>
      <c r="B1661" s="751"/>
      <c r="C1661" s="752"/>
      <c r="D1661" s="751"/>
      <c r="E1661" s="753"/>
      <c r="F1661" s="750"/>
      <c r="G1661" s="166">
        <v>2016</v>
      </c>
      <c r="H1661" s="426"/>
      <c r="I1661" s="426"/>
      <c r="J1661" s="425"/>
      <c r="K1661" s="425"/>
      <c r="L1661" s="425"/>
      <c r="M1661" s="425"/>
      <c r="N1661" s="425"/>
      <c r="O1661" s="425"/>
      <c r="P1661" s="425"/>
      <c r="Q1661" s="425"/>
      <c r="R1661" s="425"/>
      <c r="S1661" s="425"/>
      <c r="T1661" s="425"/>
      <c r="U1661" s="425"/>
      <c r="V1661" s="445"/>
      <c r="W1661" s="748"/>
      <c r="X1661" s="748"/>
      <c r="Y1661" s="800"/>
      <c r="Z1661" s="435"/>
      <c r="AA1661" s="435"/>
      <c r="AB1661" s="586"/>
    </row>
    <row r="1662" spans="1:28" ht="15.75" customHeight="1">
      <c r="A1662" s="759"/>
      <c r="B1662" s="751"/>
      <c r="C1662" s="752"/>
      <c r="D1662" s="751"/>
      <c r="E1662" s="753"/>
      <c r="F1662" s="750"/>
      <c r="G1662" s="166">
        <v>2023</v>
      </c>
      <c r="H1662" s="426"/>
      <c r="I1662" s="426"/>
      <c r="J1662" s="435"/>
      <c r="K1662" s="425"/>
      <c r="L1662" s="425"/>
      <c r="M1662" s="425"/>
      <c r="N1662" s="425"/>
      <c r="O1662" s="425"/>
      <c r="P1662" s="425"/>
      <c r="Q1662" s="425"/>
      <c r="R1662" s="425"/>
      <c r="S1662" s="425"/>
      <c r="T1662" s="425"/>
      <c r="U1662" s="425"/>
      <c r="V1662" s="445"/>
      <c r="W1662" s="748"/>
      <c r="X1662" s="748"/>
      <c r="Y1662" s="800"/>
      <c r="Z1662" s="435"/>
      <c r="AA1662" s="435"/>
      <c r="AB1662" s="586"/>
    </row>
    <row r="1663" spans="1:28" ht="15.75" customHeight="1">
      <c r="A1663" s="759"/>
      <c r="B1663" s="751"/>
      <c r="C1663" s="752"/>
      <c r="D1663" s="751"/>
      <c r="E1663" s="753"/>
      <c r="F1663" s="750" t="s">
        <v>388</v>
      </c>
      <c r="G1663" s="166">
        <v>2015</v>
      </c>
      <c r="H1663" s="365"/>
      <c r="I1663" s="365"/>
      <c r="J1663" s="166"/>
      <c r="K1663" s="369"/>
      <c r="L1663" s="369"/>
      <c r="M1663" s="369"/>
      <c r="N1663" s="369"/>
      <c r="O1663" s="369"/>
      <c r="P1663" s="369"/>
      <c r="Q1663" s="369"/>
      <c r="R1663" s="369"/>
      <c r="S1663" s="369"/>
      <c r="T1663" s="369"/>
      <c r="U1663" s="369"/>
      <c r="V1663" s="431"/>
      <c r="W1663" s="748"/>
      <c r="X1663" s="748"/>
      <c r="Y1663" s="800"/>
      <c r="Z1663" s="166"/>
      <c r="AA1663" s="166"/>
      <c r="AB1663" s="584"/>
    </row>
    <row r="1664" spans="1:28" ht="15.75" customHeight="1">
      <c r="A1664" s="759"/>
      <c r="B1664" s="751"/>
      <c r="C1664" s="752"/>
      <c r="D1664" s="751"/>
      <c r="E1664" s="753"/>
      <c r="F1664" s="750"/>
      <c r="G1664" s="166">
        <v>2016</v>
      </c>
      <c r="H1664" s="365"/>
      <c r="I1664" s="365"/>
      <c r="J1664" s="166"/>
      <c r="K1664" s="369"/>
      <c r="L1664" s="369"/>
      <c r="M1664" s="369">
        <v>0</v>
      </c>
      <c r="N1664" s="369"/>
      <c r="O1664" s="369"/>
      <c r="P1664" s="369">
        <v>0</v>
      </c>
      <c r="Q1664" s="369"/>
      <c r="R1664" s="369"/>
      <c r="S1664" s="369"/>
      <c r="T1664" s="369"/>
      <c r="U1664" s="369"/>
      <c r="V1664" s="646">
        <v>0</v>
      </c>
      <c r="W1664" s="748"/>
      <c r="X1664" s="748"/>
      <c r="Y1664" s="800"/>
      <c r="Z1664" s="166"/>
      <c r="AA1664" s="166"/>
      <c r="AB1664" s="588">
        <v>0</v>
      </c>
    </row>
    <row r="1665" spans="1:28" ht="15.75" customHeight="1">
      <c r="A1665" s="759"/>
      <c r="B1665" s="751"/>
      <c r="C1665" s="752"/>
      <c r="D1665" s="751"/>
      <c r="E1665" s="753"/>
      <c r="F1665" s="750"/>
      <c r="G1665" s="166">
        <v>2023</v>
      </c>
      <c r="H1665" s="365"/>
      <c r="I1665" s="365"/>
      <c r="J1665" s="166"/>
      <c r="K1665" s="369"/>
      <c r="L1665" s="369"/>
      <c r="M1665" s="369"/>
      <c r="N1665" s="369"/>
      <c r="O1665" s="369"/>
      <c r="P1665" s="369"/>
      <c r="Q1665" s="369"/>
      <c r="R1665" s="369"/>
      <c r="S1665" s="369"/>
      <c r="T1665" s="369"/>
      <c r="U1665" s="369"/>
      <c r="V1665" s="431"/>
      <c r="W1665" s="748"/>
      <c r="X1665" s="748"/>
      <c r="Y1665" s="800"/>
      <c r="Z1665" s="166"/>
      <c r="AA1665" s="166"/>
      <c r="AB1665" s="584"/>
    </row>
    <row r="1666" spans="1:28" ht="15.75" customHeight="1">
      <c r="A1666" s="759"/>
      <c r="B1666" s="751">
        <v>9</v>
      </c>
      <c r="C1666" s="752" t="s">
        <v>666</v>
      </c>
      <c r="D1666" s="751" t="s">
        <v>390</v>
      </c>
      <c r="E1666" s="753" t="s">
        <v>385</v>
      </c>
      <c r="F1666" s="750" t="s">
        <v>389</v>
      </c>
      <c r="G1666" s="166">
        <v>2015</v>
      </c>
      <c r="H1666" s="425"/>
      <c r="I1666" s="425"/>
      <c r="J1666" s="425"/>
      <c r="K1666" s="425"/>
      <c r="L1666" s="425"/>
      <c r="M1666" s="425"/>
      <c r="N1666" s="425"/>
      <c r="O1666" s="425"/>
      <c r="P1666" s="443"/>
      <c r="Q1666" s="425"/>
      <c r="R1666" s="425"/>
      <c r="S1666" s="425"/>
      <c r="T1666" s="425"/>
      <c r="U1666" s="425"/>
      <c r="V1666" s="445"/>
      <c r="W1666" s="748" t="s">
        <v>384</v>
      </c>
      <c r="X1666" s="748" t="s">
        <v>384</v>
      </c>
      <c r="Y1666" s="804">
        <v>1</v>
      </c>
      <c r="Z1666" s="435"/>
      <c r="AA1666" s="435"/>
      <c r="AB1666" s="586"/>
    </row>
    <row r="1667" spans="1:28" ht="15.75" customHeight="1">
      <c r="A1667" s="759"/>
      <c r="B1667" s="751"/>
      <c r="C1667" s="752"/>
      <c r="D1667" s="751"/>
      <c r="E1667" s="753"/>
      <c r="F1667" s="750"/>
      <c r="G1667" s="166">
        <v>2016</v>
      </c>
      <c r="H1667" s="426"/>
      <c r="I1667" s="426"/>
      <c r="J1667" s="425"/>
      <c r="K1667" s="425"/>
      <c r="L1667" s="425"/>
      <c r="M1667" s="425"/>
      <c r="N1667" s="425"/>
      <c r="O1667" s="425"/>
      <c r="P1667" s="425"/>
      <c r="Q1667" s="425"/>
      <c r="R1667" s="425"/>
      <c r="S1667" s="425"/>
      <c r="T1667" s="425"/>
      <c r="U1667" s="425"/>
      <c r="V1667" s="445"/>
      <c r="W1667" s="748"/>
      <c r="X1667" s="748"/>
      <c r="Y1667" s="804"/>
      <c r="Z1667" s="435"/>
      <c r="AA1667" s="435"/>
      <c r="AB1667" s="586"/>
    </row>
    <row r="1668" spans="1:28" ht="15.75" customHeight="1">
      <c r="A1668" s="759"/>
      <c r="B1668" s="751"/>
      <c r="C1668" s="752"/>
      <c r="D1668" s="751"/>
      <c r="E1668" s="753"/>
      <c r="F1668" s="750"/>
      <c r="G1668" s="166">
        <v>2023</v>
      </c>
      <c r="H1668" s="426"/>
      <c r="I1668" s="426"/>
      <c r="J1668" s="435"/>
      <c r="K1668" s="425"/>
      <c r="L1668" s="425"/>
      <c r="M1668" s="425"/>
      <c r="N1668" s="425"/>
      <c r="O1668" s="425"/>
      <c r="P1668" s="425"/>
      <c r="Q1668" s="425"/>
      <c r="R1668" s="425"/>
      <c r="S1668" s="425"/>
      <c r="T1668" s="425"/>
      <c r="U1668" s="425"/>
      <c r="V1668" s="445"/>
      <c r="W1668" s="748"/>
      <c r="X1668" s="748"/>
      <c r="Y1668" s="804"/>
      <c r="Z1668" s="435"/>
      <c r="AA1668" s="435"/>
      <c r="AB1668" s="586"/>
    </row>
    <row r="1669" spans="1:28" ht="15.75" customHeight="1">
      <c r="A1669" s="759"/>
      <c r="B1669" s="751"/>
      <c r="C1669" s="752"/>
      <c r="D1669" s="751"/>
      <c r="E1669" s="753"/>
      <c r="F1669" s="750" t="s">
        <v>388</v>
      </c>
      <c r="G1669" s="166">
        <v>2015</v>
      </c>
      <c r="H1669" s="365"/>
      <c r="I1669" s="365"/>
      <c r="J1669" s="166"/>
      <c r="K1669" s="369"/>
      <c r="L1669" s="369"/>
      <c r="M1669" s="369"/>
      <c r="N1669" s="369"/>
      <c r="O1669" s="369"/>
      <c r="P1669" s="369"/>
      <c r="Q1669" s="369"/>
      <c r="R1669" s="369"/>
      <c r="S1669" s="369"/>
      <c r="T1669" s="369"/>
      <c r="U1669" s="369"/>
      <c r="V1669" s="431"/>
      <c r="W1669" s="748"/>
      <c r="X1669" s="748"/>
      <c r="Y1669" s="804"/>
      <c r="Z1669" s="166"/>
      <c r="AA1669" s="166"/>
      <c r="AB1669" s="584"/>
    </row>
    <row r="1670" spans="1:28" ht="15.75" customHeight="1">
      <c r="A1670" s="759"/>
      <c r="B1670" s="751"/>
      <c r="C1670" s="752"/>
      <c r="D1670" s="751"/>
      <c r="E1670" s="753"/>
      <c r="F1670" s="750"/>
      <c r="G1670" s="166">
        <v>2016</v>
      </c>
      <c r="H1670" s="365"/>
      <c r="I1670" s="365"/>
      <c r="J1670" s="166"/>
      <c r="K1670" s="369"/>
      <c r="L1670" s="369"/>
      <c r="M1670" s="369"/>
      <c r="N1670" s="369"/>
      <c r="O1670" s="369"/>
      <c r="P1670" s="369"/>
      <c r="Q1670" s="369"/>
      <c r="R1670" s="369"/>
      <c r="S1670" s="369"/>
      <c r="T1670" s="369"/>
      <c r="U1670" s="369"/>
      <c r="V1670" s="431"/>
      <c r="W1670" s="748"/>
      <c r="X1670" s="748"/>
      <c r="Y1670" s="804"/>
      <c r="Z1670" s="166"/>
      <c r="AA1670" s="166"/>
      <c r="AB1670" s="584"/>
    </row>
    <row r="1671" spans="1:28" ht="15.75" customHeight="1">
      <c r="A1671" s="759"/>
      <c r="B1671" s="751"/>
      <c r="C1671" s="752"/>
      <c r="D1671" s="751"/>
      <c r="E1671" s="753"/>
      <c r="F1671" s="750"/>
      <c r="G1671" s="166">
        <v>2023</v>
      </c>
      <c r="H1671" s="365"/>
      <c r="I1671" s="365"/>
      <c r="J1671" s="166"/>
      <c r="K1671" s="369"/>
      <c r="L1671" s="369"/>
      <c r="M1671" s="369"/>
      <c r="N1671" s="369"/>
      <c r="O1671" s="369"/>
      <c r="P1671" s="369"/>
      <c r="Q1671" s="369"/>
      <c r="R1671" s="369"/>
      <c r="S1671" s="369"/>
      <c r="T1671" s="369"/>
      <c r="U1671" s="369"/>
      <c r="V1671" s="431"/>
      <c r="W1671" s="748"/>
      <c r="X1671" s="748"/>
      <c r="Y1671" s="804"/>
      <c r="Z1671" s="166"/>
      <c r="AA1671" s="166"/>
      <c r="AB1671" s="584"/>
    </row>
    <row r="1672" spans="1:28" ht="15.75" customHeight="1">
      <c r="A1672" s="759"/>
      <c r="B1672" s="751">
        <v>10</v>
      </c>
      <c r="C1672" s="752" t="s">
        <v>667</v>
      </c>
      <c r="D1672" s="751" t="s">
        <v>390</v>
      </c>
      <c r="E1672" s="753" t="s">
        <v>385</v>
      </c>
      <c r="F1672" s="750" t="s">
        <v>389</v>
      </c>
      <c r="G1672" s="166">
        <v>2015</v>
      </c>
      <c r="H1672" s="425"/>
      <c r="I1672" s="425"/>
      <c r="J1672" s="425"/>
      <c r="K1672" s="425"/>
      <c r="L1672" s="425"/>
      <c r="M1672" s="425"/>
      <c r="N1672" s="425"/>
      <c r="O1672" s="425"/>
      <c r="P1672" s="443"/>
      <c r="Q1672" s="425"/>
      <c r="R1672" s="425"/>
      <c r="S1672" s="425"/>
      <c r="T1672" s="425"/>
      <c r="U1672" s="425"/>
      <c r="V1672" s="445"/>
      <c r="W1672" s="748" t="s">
        <v>384</v>
      </c>
      <c r="X1672" s="748" t="s">
        <v>384</v>
      </c>
      <c r="Y1672" s="804">
        <v>0.5</v>
      </c>
      <c r="Z1672" s="435"/>
      <c r="AA1672" s="435"/>
      <c r="AB1672" s="586"/>
    </row>
    <row r="1673" spans="1:28" ht="15.75" customHeight="1">
      <c r="A1673" s="759"/>
      <c r="B1673" s="751"/>
      <c r="C1673" s="752"/>
      <c r="D1673" s="751"/>
      <c r="E1673" s="753"/>
      <c r="F1673" s="750"/>
      <c r="G1673" s="166">
        <v>2016</v>
      </c>
      <c r="H1673" s="426"/>
      <c r="I1673" s="426"/>
      <c r="J1673" s="425"/>
      <c r="K1673" s="425"/>
      <c r="L1673" s="425"/>
      <c r="M1673" s="425"/>
      <c r="N1673" s="425"/>
      <c r="O1673" s="425"/>
      <c r="P1673" s="425"/>
      <c r="Q1673" s="425"/>
      <c r="R1673" s="425"/>
      <c r="S1673" s="425"/>
      <c r="T1673" s="425"/>
      <c r="U1673" s="425"/>
      <c r="V1673" s="445"/>
      <c r="W1673" s="748"/>
      <c r="X1673" s="748"/>
      <c r="Y1673" s="804"/>
      <c r="Z1673" s="435"/>
      <c r="AA1673" s="435"/>
      <c r="AB1673" s="586"/>
    </row>
    <row r="1674" spans="1:28" ht="15.75" customHeight="1">
      <c r="A1674" s="759"/>
      <c r="B1674" s="751"/>
      <c r="C1674" s="752"/>
      <c r="D1674" s="751"/>
      <c r="E1674" s="753"/>
      <c r="F1674" s="750"/>
      <c r="G1674" s="166">
        <v>2023</v>
      </c>
      <c r="H1674" s="426"/>
      <c r="I1674" s="426"/>
      <c r="J1674" s="435"/>
      <c r="K1674" s="425"/>
      <c r="L1674" s="425"/>
      <c r="M1674" s="425"/>
      <c r="N1674" s="425"/>
      <c r="O1674" s="425"/>
      <c r="P1674" s="425"/>
      <c r="Q1674" s="425"/>
      <c r="R1674" s="425"/>
      <c r="S1674" s="425"/>
      <c r="T1674" s="425"/>
      <c r="U1674" s="425"/>
      <c r="V1674" s="445"/>
      <c r="W1674" s="748"/>
      <c r="X1674" s="748"/>
      <c r="Y1674" s="804"/>
      <c r="Z1674" s="435"/>
      <c r="AA1674" s="435"/>
      <c r="AB1674" s="586"/>
    </row>
    <row r="1675" spans="1:28" ht="15.75" customHeight="1">
      <c r="A1675" s="759"/>
      <c r="B1675" s="751"/>
      <c r="C1675" s="752"/>
      <c r="D1675" s="751"/>
      <c r="E1675" s="753"/>
      <c r="F1675" s="750" t="s">
        <v>388</v>
      </c>
      <c r="G1675" s="166">
        <v>2015</v>
      </c>
      <c r="H1675" s="365"/>
      <c r="I1675" s="365"/>
      <c r="J1675" s="166"/>
      <c r="K1675" s="369"/>
      <c r="L1675" s="369"/>
      <c r="M1675" s="369"/>
      <c r="N1675" s="369"/>
      <c r="O1675" s="369"/>
      <c r="P1675" s="369"/>
      <c r="Q1675" s="369"/>
      <c r="R1675" s="369"/>
      <c r="S1675" s="369"/>
      <c r="T1675" s="369"/>
      <c r="U1675" s="369"/>
      <c r="V1675" s="431"/>
      <c r="W1675" s="748"/>
      <c r="X1675" s="748"/>
      <c r="Y1675" s="804"/>
      <c r="Z1675" s="166"/>
      <c r="AA1675" s="166"/>
      <c r="AB1675" s="584"/>
    </row>
    <row r="1676" spans="1:28" ht="15.75" customHeight="1">
      <c r="A1676" s="759"/>
      <c r="B1676" s="751"/>
      <c r="C1676" s="752"/>
      <c r="D1676" s="751"/>
      <c r="E1676" s="753"/>
      <c r="F1676" s="750"/>
      <c r="G1676" s="166">
        <v>2016</v>
      </c>
      <c r="H1676" s="365"/>
      <c r="I1676" s="365"/>
      <c r="J1676" s="166"/>
      <c r="K1676" s="369"/>
      <c r="L1676" s="369"/>
      <c r="M1676" s="369"/>
      <c r="N1676" s="369"/>
      <c r="O1676" s="369"/>
      <c r="P1676" s="369"/>
      <c r="Q1676" s="369"/>
      <c r="R1676" s="369"/>
      <c r="S1676" s="369"/>
      <c r="T1676" s="369"/>
      <c r="U1676" s="369"/>
      <c r="V1676" s="431"/>
      <c r="W1676" s="748"/>
      <c r="X1676" s="748"/>
      <c r="Y1676" s="804"/>
      <c r="Z1676" s="166"/>
      <c r="AA1676" s="166"/>
      <c r="AB1676" s="584"/>
    </row>
    <row r="1677" spans="1:28" ht="15.75" customHeight="1">
      <c r="A1677" s="759"/>
      <c r="B1677" s="751"/>
      <c r="C1677" s="752"/>
      <c r="D1677" s="751"/>
      <c r="E1677" s="753"/>
      <c r="F1677" s="750"/>
      <c r="G1677" s="166">
        <v>2023</v>
      </c>
      <c r="H1677" s="365"/>
      <c r="I1677" s="365"/>
      <c r="J1677" s="166"/>
      <c r="K1677" s="369"/>
      <c r="L1677" s="369"/>
      <c r="M1677" s="369"/>
      <c r="N1677" s="369"/>
      <c r="O1677" s="369"/>
      <c r="P1677" s="369"/>
      <c r="Q1677" s="369"/>
      <c r="R1677" s="369"/>
      <c r="S1677" s="369"/>
      <c r="T1677" s="369"/>
      <c r="U1677" s="369"/>
      <c r="V1677" s="431"/>
      <c r="W1677" s="748"/>
      <c r="X1677" s="748"/>
      <c r="Y1677" s="804"/>
      <c r="Z1677" s="166"/>
      <c r="AA1677" s="166"/>
      <c r="AB1677" s="584"/>
    </row>
    <row r="1678" spans="1:28" ht="15.75" customHeight="1">
      <c r="A1678" s="759"/>
      <c r="B1678" s="751">
        <v>11</v>
      </c>
      <c r="C1678" s="752" t="s">
        <v>668</v>
      </c>
      <c r="D1678" s="751" t="s">
        <v>390</v>
      </c>
      <c r="E1678" s="753" t="s">
        <v>385</v>
      </c>
      <c r="F1678" s="750" t="s">
        <v>389</v>
      </c>
      <c r="G1678" s="166">
        <v>2015</v>
      </c>
      <c r="H1678" s="425"/>
      <c r="I1678" s="425"/>
      <c r="J1678" s="425"/>
      <c r="K1678" s="425"/>
      <c r="L1678" s="425"/>
      <c r="M1678" s="425"/>
      <c r="N1678" s="425"/>
      <c r="O1678" s="425"/>
      <c r="P1678" s="443"/>
      <c r="Q1678" s="425"/>
      <c r="R1678" s="425"/>
      <c r="S1678" s="425"/>
      <c r="T1678" s="425"/>
      <c r="U1678" s="425"/>
      <c r="V1678" s="445"/>
      <c r="W1678" s="748" t="s">
        <v>384</v>
      </c>
      <c r="X1678" s="748" t="s">
        <v>384</v>
      </c>
      <c r="Y1678" s="804">
        <v>1</v>
      </c>
      <c r="Z1678" s="435"/>
      <c r="AA1678" s="435"/>
      <c r="AB1678" s="586"/>
    </row>
    <row r="1679" spans="1:28" ht="15.75" customHeight="1">
      <c r="A1679" s="759"/>
      <c r="B1679" s="751"/>
      <c r="C1679" s="752"/>
      <c r="D1679" s="751"/>
      <c r="E1679" s="753"/>
      <c r="F1679" s="750"/>
      <c r="G1679" s="166">
        <v>2016</v>
      </c>
      <c r="H1679" s="426"/>
      <c r="I1679" s="426"/>
      <c r="J1679" s="425"/>
      <c r="K1679" s="425"/>
      <c r="L1679" s="425"/>
      <c r="M1679" s="425"/>
      <c r="N1679" s="425"/>
      <c r="O1679" s="425"/>
      <c r="P1679" s="425"/>
      <c r="Q1679" s="425"/>
      <c r="R1679" s="425"/>
      <c r="S1679" s="425"/>
      <c r="T1679" s="425"/>
      <c r="U1679" s="425"/>
      <c r="V1679" s="445"/>
      <c r="W1679" s="748"/>
      <c r="X1679" s="748"/>
      <c r="Y1679" s="804"/>
      <c r="Z1679" s="435"/>
      <c r="AA1679" s="435"/>
      <c r="AB1679" s="586"/>
    </row>
    <row r="1680" spans="1:28" ht="15.75" customHeight="1">
      <c r="A1680" s="759"/>
      <c r="B1680" s="751"/>
      <c r="C1680" s="752"/>
      <c r="D1680" s="751"/>
      <c r="E1680" s="753"/>
      <c r="F1680" s="750"/>
      <c r="G1680" s="166">
        <v>2023</v>
      </c>
      <c r="H1680" s="426"/>
      <c r="I1680" s="426"/>
      <c r="J1680" s="435"/>
      <c r="K1680" s="425"/>
      <c r="L1680" s="425"/>
      <c r="M1680" s="425"/>
      <c r="N1680" s="425"/>
      <c r="O1680" s="425"/>
      <c r="P1680" s="425"/>
      <c r="Q1680" s="425"/>
      <c r="R1680" s="425"/>
      <c r="S1680" s="425"/>
      <c r="T1680" s="425"/>
      <c r="U1680" s="425"/>
      <c r="V1680" s="445"/>
      <c r="W1680" s="748"/>
      <c r="X1680" s="748"/>
      <c r="Y1680" s="804"/>
      <c r="Z1680" s="435"/>
      <c r="AA1680" s="435"/>
      <c r="AB1680" s="586"/>
    </row>
    <row r="1681" spans="1:28" ht="15.75" customHeight="1">
      <c r="A1681" s="759"/>
      <c r="B1681" s="751"/>
      <c r="C1681" s="752"/>
      <c r="D1681" s="751"/>
      <c r="E1681" s="753"/>
      <c r="F1681" s="750" t="s">
        <v>388</v>
      </c>
      <c r="G1681" s="166">
        <v>2015</v>
      </c>
      <c r="H1681" s="365"/>
      <c r="I1681" s="365"/>
      <c r="J1681" s="166"/>
      <c r="K1681" s="369"/>
      <c r="L1681" s="369"/>
      <c r="M1681" s="369"/>
      <c r="N1681" s="369"/>
      <c r="O1681" s="369"/>
      <c r="P1681" s="369"/>
      <c r="Q1681" s="369"/>
      <c r="R1681" s="369"/>
      <c r="S1681" s="369"/>
      <c r="T1681" s="369"/>
      <c r="U1681" s="369"/>
      <c r="V1681" s="431"/>
      <c r="W1681" s="748"/>
      <c r="X1681" s="748"/>
      <c r="Y1681" s="804"/>
      <c r="Z1681" s="166"/>
      <c r="AA1681" s="166"/>
      <c r="AB1681" s="584"/>
    </row>
    <row r="1682" spans="1:28" ht="15.75" customHeight="1">
      <c r="A1682" s="759"/>
      <c r="B1682" s="751"/>
      <c r="C1682" s="752"/>
      <c r="D1682" s="751"/>
      <c r="E1682" s="753"/>
      <c r="F1682" s="750"/>
      <c r="G1682" s="166">
        <v>2016</v>
      </c>
      <c r="H1682" s="365"/>
      <c r="I1682" s="365"/>
      <c r="J1682" s="166"/>
      <c r="K1682" s="369"/>
      <c r="L1682" s="369"/>
      <c r="M1682" s="369"/>
      <c r="N1682" s="369"/>
      <c r="O1682" s="369"/>
      <c r="P1682" s="369"/>
      <c r="Q1682" s="369"/>
      <c r="R1682" s="369"/>
      <c r="S1682" s="369"/>
      <c r="T1682" s="369"/>
      <c r="U1682" s="369"/>
      <c r="V1682" s="431"/>
      <c r="W1682" s="748"/>
      <c r="X1682" s="748"/>
      <c r="Y1682" s="804"/>
      <c r="Z1682" s="166"/>
      <c r="AA1682" s="166"/>
      <c r="AB1682" s="584"/>
    </row>
    <row r="1683" spans="1:28" ht="15.75" customHeight="1">
      <c r="A1683" s="759"/>
      <c r="B1683" s="751"/>
      <c r="C1683" s="752"/>
      <c r="D1683" s="751"/>
      <c r="E1683" s="753"/>
      <c r="F1683" s="750"/>
      <c r="G1683" s="166">
        <v>2023</v>
      </c>
      <c r="H1683" s="365"/>
      <c r="I1683" s="365"/>
      <c r="J1683" s="166"/>
      <c r="K1683" s="369"/>
      <c r="L1683" s="369"/>
      <c r="M1683" s="369"/>
      <c r="N1683" s="369"/>
      <c r="O1683" s="369"/>
      <c r="P1683" s="369"/>
      <c r="Q1683" s="369"/>
      <c r="R1683" s="369"/>
      <c r="S1683" s="369"/>
      <c r="T1683" s="369"/>
      <c r="U1683" s="369"/>
      <c r="V1683" s="431"/>
      <c r="W1683" s="748"/>
      <c r="X1683" s="748"/>
      <c r="Y1683" s="804"/>
      <c r="Z1683" s="166"/>
      <c r="AA1683" s="166"/>
      <c r="AB1683" s="584"/>
    </row>
    <row r="1684" spans="1:28" ht="15.75" customHeight="1">
      <c r="A1684" s="759"/>
      <c r="B1684" s="751">
        <v>12</v>
      </c>
      <c r="C1684" s="752" t="s">
        <v>669</v>
      </c>
      <c r="D1684" s="751" t="s">
        <v>386</v>
      </c>
      <c r="E1684" s="753" t="s">
        <v>385</v>
      </c>
      <c r="F1684" s="750" t="s">
        <v>389</v>
      </c>
      <c r="G1684" s="166">
        <v>2015</v>
      </c>
      <c r="H1684" s="425"/>
      <c r="I1684" s="425"/>
      <c r="J1684" s="425"/>
      <c r="K1684" s="425"/>
      <c r="L1684" s="425"/>
      <c r="M1684" s="425"/>
      <c r="N1684" s="425"/>
      <c r="O1684" s="425"/>
      <c r="P1684" s="443"/>
      <c r="Q1684" s="425"/>
      <c r="R1684" s="425"/>
      <c r="S1684" s="425"/>
      <c r="T1684" s="425"/>
      <c r="U1684" s="425"/>
      <c r="V1684" s="445"/>
      <c r="W1684" s="748" t="s">
        <v>384</v>
      </c>
      <c r="X1684" s="748" t="s">
        <v>384</v>
      </c>
      <c r="Y1684" s="805" t="s">
        <v>629</v>
      </c>
      <c r="Z1684" s="435"/>
      <c r="AA1684" s="435"/>
      <c r="AB1684" s="586"/>
    </row>
    <row r="1685" spans="1:28" ht="15.75" customHeight="1">
      <c r="A1685" s="759"/>
      <c r="B1685" s="751"/>
      <c r="C1685" s="752"/>
      <c r="D1685" s="751"/>
      <c r="E1685" s="753"/>
      <c r="F1685" s="750"/>
      <c r="G1685" s="166">
        <v>2016</v>
      </c>
      <c r="H1685" s="426"/>
      <c r="I1685" s="426"/>
      <c r="J1685" s="425"/>
      <c r="K1685" s="425"/>
      <c r="L1685" s="425"/>
      <c r="M1685" s="425"/>
      <c r="N1685" s="425"/>
      <c r="O1685" s="425"/>
      <c r="P1685" s="425"/>
      <c r="Q1685" s="425"/>
      <c r="R1685" s="425"/>
      <c r="S1685" s="425"/>
      <c r="T1685" s="425"/>
      <c r="U1685" s="425"/>
      <c r="V1685" s="445"/>
      <c r="W1685" s="748"/>
      <c r="X1685" s="748"/>
      <c r="Y1685" s="805"/>
      <c r="Z1685" s="435"/>
      <c r="AA1685" s="435"/>
      <c r="AB1685" s="586"/>
    </row>
    <row r="1686" spans="1:28" ht="15.75" customHeight="1">
      <c r="A1686" s="759"/>
      <c r="B1686" s="751"/>
      <c r="C1686" s="752"/>
      <c r="D1686" s="751"/>
      <c r="E1686" s="753"/>
      <c r="F1686" s="750"/>
      <c r="G1686" s="166">
        <v>2023</v>
      </c>
      <c r="H1686" s="426"/>
      <c r="I1686" s="426"/>
      <c r="J1686" s="435"/>
      <c r="K1686" s="425"/>
      <c r="L1686" s="425"/>
      <c r="M1686" s="425"/>
      <c r="N1686" s="425"/>
      <c r="O1686" s="425"/>
      <c r="P1686" s="425"/>
      <c r="Q1686" s="425"/>
      <c r="R1686" s="425"/>
      <c r="S1686" s="425"/>
      <c r="T1686" s="425"/>
      <c r="U1686" s="425"/>
      <c r="V1686" s="445"/>
      <c r="W1686" s="748"/>
      <c r="X1686" s="748"/>
      <c r="Y1686" s="805"/>
      <c r="Z1686" s="435"/>
      <c r="AA1686" s="435"/>
      <c r="AB1686" s="586"/>
    </row>
    <row r="1687" spans="1:28" ht="15.75" customHeight="1">
      <c r="A1687" s="759"/>
      <c r="B1687" s="751"/>
      <c r="C1687" s="752"/>
      <c r="D1687" s="751"/>
      <c r="E1687" s="753"/>
      <c r="F1687" s="750" t="s">
        <v>388</v>
      </c>
      <c r="G1687" s="166">
        <v>2015</v>
      </c>
      <c r="H1687" s="365"/>
      <c r="I1687" s="365"/>
      <c r="J1687" s="166"/>
      <c r="K1687" s="369"/>
      <c r="L1687" s="369"/>
      <c r="M1687" s="369"/>
      <c r="N1687" s="369"/>
      <c r="O1687" s="369"/>
      <c r="P1687" s="369"/>
      <c r="Q1687" s="369"/>
      <c r="R1687" s="369"/>
      <c r="S1687" s="369"/>
      <c r="T1687" s="369"/>
      <c r="U1687" s="369"/>
      <c r="V1687" s="431"/>
      <c r="W1687" s="748"/>
      <c r="X1687" s="748"/>
      <c r="Y1687" s="805"/>
      <c r="Z1687" s="166"/>
      <c r="AA1687" s="166"/>
      <c r="AB1687" s="584"/>
    </row>
    <row r="1688" spans="1:28" ht="15.75" customHeight="1">
      <c r="A1688" s="759"/>
      <c r="B1688" s="751"/>
      <c r="C1688" s="752"/>
      <c r="D1688" s="751"/>
      <c r="E1688" s="753"/>
      <c r="F1688" s="750"/>
      <c r="G1688" s="166">
        <v>2016</v>
      </c>
      <c r="H1688" s="365"/>
      <c r="I1688" s="365"/>
      <c r="J1688" s="166"/>
      <c r="K1688" s="369"/>
      <c r="L1688" s="369"/>
      <c r="M1688" s="369"/>
      <c r="N1688" s="369"/>
      <c r="O1688" s="369"/>
      <c r="P1688" s="369"/>
      <c r="Q1688" s="369"/>
      <c r="R1688" s="369"/>
      <c r="S1688" s="369"/>
      <c r="T1688" s="369"/>
      <c r="U1688" s="369"/>
      <c r="V1688" s="431"/>
      <c r="W1688" s="748"/>
      <c r="X1688" s="748"/>
      <c r="Y1688" s="805"/>
      <c r="Z1688" s="166"/>
      <c r="AA1688" s="166"/>
      <c r="AB1688" s="584"/>
    </row>
    <row r="1689" spans="1:28" ht="15.75" customHeight="1">
      <c r="A1689" s="759"/>
      <c r="B1689" s="751"/>
      <c r="C1689" s="752"/>
      <c r="D1689" s="751"/>
      <c r="E1689" s="753"/>
      <c r="F1689" s="750"/>
      <c r="G1689" s="166">
        <v>2023</v>
      </c>
      <c r="H1689" s="365"/>
      <c r="I1689" s="365"/>
      <c r="J1689" s="166"/>
      <c r="K1689" s="369"/>
      <c r="L1689" s="369"/>
      <c r="M1689" s="369"/>
      <c r="N1689" s="369"/>
      <c r="O1689" s="369"/>
      <c r="P1689" s="369"/>
      <c r="Q1689" s="369"/>
      <c r="R1689" s="369"/>
      <c r="S1689" s="369"/>
      <c r="T1689" s="369"/>
      <c r="U1689" s="369"/>
      <c r="V1689" s="431"/>
      <c r="W1689" s="748"/>
      <c r="X1689" s="748"/>
      <c r="Y1689" s="805"/>
      <c r="Z1689" s="166"/>
      <c r="AA1689" s="166"/>
      <c r="AB1689" s="584"/>
    </row>
    <row r="1690" spans="1:28" ht="12" customHeight="1">
      <c r="A1690" s="759"/>
      <c r="B1690" s="764" t="s">
        <v>140</v>
      </c>
      <c r="C1690" s="764"/>
      <c r="D1690" s="764"/>
      <c r="E1690" s="764"/>
      <c r="F1690" s="764"/>
      <c r="G1690" s="764"/>
      <c r="H1690" s="764"/>
      <c r="I1690" s="764"/>
      <c r="J1690" s="764"/>
      <c r="K1690" s="764"/>
      <c r="L1690" s="764"/>
      <c r="M1690" s="764"/>
      <c r="N1690" s="764"/>
      <c r="O1690" s="764"/>
      <c r="P1690" s="764"/>
      <c r="Q1690" s="764"/>
      <c r="R1690" s="764"/>
      <c r="S1690" s="764"/>
      <c r="T1690" s="764"/>
      <c r="U1690" s="764"/>
      <c r="V1690" s="764"/>
      <c r="W1690" s="764"/>
      <c r="X1690" s="764"/>
      <c r="Y1690" s="764"/>
      <c r="Z1690" s="764"/>
      <c r="AA1690" s="764"/>
      <c r="AB1690" s="764"/>
    </row>
    <row r="1691" spans="1:28" ht="12" customHeight="1">
      <c r="A1691" s="759"/>
      <c r="B1691" s="802"/>
      <c r="C1691" s="802"/>
      <c r="D1691" s="802"/>
      <c r="E1691" s="802"/>
      <c r="F1691" s="802"/>
      <c r="G1691" s="802"/>
      <c r="H1691" s="802"/>
      <c r="I1691" s="802"/>
      <c r="J1691" s="802"/>
      <c r="K1691" s="802"/>
      <c r="L1691" s="802"/>
      <c r="M1691" s="802"/>
      <c r="N1691" s="802"/>
      <c r="O1691" s="802"/>
      <c r="P1691" s="802"/>
      <c r="Q1691" s="802"/>
      <c r="R1691" s="802"/>
      <c r="S1691" s="802"/>
      <c r="T1691" s="802"/>
      <c r="U1691" s="802"/>
      <c r="V1691" s="802"/>
      <c r="W1691" s="802"/>
      <c r="X1691" s="802"/>
      <c r="Y1691" s="802"/>
      <c r="Z1691" s="802"/>
      <c r="AA1691" s="802"/>
      <c r="AB1691" s="802"/>
    </row>
    <row r="1692" spans="1:28" ht="40.5" customHeight="1">
      <c r="A1692" s="758" t="s">
        <v>670</v>
      </c>
      <c r="B1692" s="758"/>
      <c r="C1692" s="758"/>
      <c r="D1692" s="758"/>
      <c r="E1692" s="758"/>
      <c r="F1692" s="758"/>
      <c r="G1692" s="758"/>
      <c r="H1692" s="758"/>
      <c r="I1692" s="758"/>
      <c r="J1692" s="758"/>
      <c r="K1692" s="758"/>
      <c r="L1692" s="758"/>
      <c r="M1692" s="758"/>
      <c r="N1692" s="758"/>
      <c r="O1692" s="758"/>
      <c r="P1692" s="758"/>
      <c r="Q1692" s="758"/>
      <c r="R1692" s="758"/>
      <c r="S1692" s="758"/>
      <c r="T1692" s="758"/>
      <c r="U1692" s="758"/>
      <c r="V1692" s="758"/>
      <c r="W1692" s="758"/>
      <c r="X1692" s="758"/>
      <c r="Y1692" s="758"/>
      <c r="Z1692" s="758"/>
      <c r="AA1692" s="758"/>
      <c r="AB1692" s="758"/>
    </row>
    <row r="1693" spans="1:28" ht="15.75" customHeight="1">
      <c r="A1693" s="759" t="s">
        <v>695</v>
      </c>
      <c r="B1693" s="751">
        <v>1</v>
      </c>
      <c r="C1693" s="752" t="s">
        <v>407</v>
      </c>
      <c r="D1693" s="751" t="s">
        <v>386</v>
      </c>
      <c r="E1693" s="753" t="s">
        <v>385</v>
      </c>
      <c r="F1693" s="750" t="s">
        <v>389</v>
      </c>
      <c r="G1693" s="166">
        <v>2015</v>
      </c>
      <c r="H1693" s="425"/>
      <c r="I1693" s="425"/>
      <c r="J1693" s="425"/>
      <c r="K1693" s="425"/>
      <c r="L1693" s="425"/>
      <c r="M1693" s="425"/>
      <c r="N1693" s="425"/>
      <c r="O1693" s="425"/>
      <c r="P1693" s="443"/>
      <c r="Q1693" s="425"/>
      <c r="R1693" s="425"/>
      <c r="S1693" s="425"/>
      <c r="T1693" s="425"/>
      <c r="U1693" s="425"/>
      <c r="V1693" s="445"/>
      <c r="W1693" s="748" t="s">
        <v>384</v>
      </c>
      <c r="X1693" s="748" t="s">
        <v>384</v>
      </c>
      <c r="Y1693" s="763">
        <v>25570</v>
      </c>
      <c r="Z1693" s="435"/>
      <c r="AA1693" s="435"/>
      <c r="AB1693" s="586"/>
    </row>
    <row r="1694" spans="1:28" ht="15.75" customHeight="1">
      <c r="A1694" s="759"/>
      <c r="B1694" s="751"/>
      <c r="C1694" s="752"/>
      <c r="D1694" s="751"/>
      <c r="E1694" s="753"/>
      <c r="F1694" s="750"/>
      <c r="G1694" s="166">
        <v>2016</v>
      </c>
      <c r="H1694" s="426"/>
      <c r="I1694" s="426"/>
      <c r="J1694" s="425"/>
      <c r="K1694" s="425"/>
      <c r="L1694" s="425"/>
      <c r="M1694" s="425"/>
      <c r="N1694" s="425"/>
      <c r="O1694" s="425"/>
      <c r="P1694" s="425"/>
      <c r="Q1694" s="425"/>
      <c r="R1694" s="425"/>
      <c r="S1694" s="425"/>
      <c r="T1694" s="425"/>
      <c r="U1694" s="425"/>
      <c r="V1694" s="445"/>
      <c r="W1694" s="748"/>
      <c r="X1694" s="748"/>
      <c r="Y1694" s="763"/>
      <c r="Z1694" s="435"/>
      <c r="AA1694" s="435"/>
      <c r="AB1694" s="586"/>
    </row>
    <row r="1695" spans="1:28" ht="15.75" customHeight="1">
      <c r="A1695" s="759"/>
      <c r="B1695" s="751"/>
      <c r="C1695" s="752"/>
      <c r="D1695" s="751"/>
      <c r="E1695" s="753"/>
      <c r="F1695" s="750"/>
      <c r="G1695" s="432">
        <v>2023</v>
      </c>
      <c r="H1695" s="426"/>
      <c r="I1695" s="426"/>
      <c r="J1695" s="435"/>
      <c r="K1695" s="425"/>
      <c r="L1695" s="425"/>
      <c r="M1695" s="425"/>
      <c r="N1695" s="425"/>
      <c r="O1695" s="425"/>
      <c r="P1695" s="425"/>
      <c r="Q1695" s="425"/>
      <c r="R1695" s="425"/>
      <c r="S1695" s="425"/>
      <c r="T1695" s="425"/>
      <c r="U1695" s="425"/>
      <c r="V1695" s="445"/>
      <c r="W1695" s="748"/>
      <c r="X1695" s="748"/>
      <c r="Y1695" s="763"/>
      <c r="Z1695" s="435"/>
      <c r="AA1695" s="435"/>
      <c r="AB1695" s="586"/>
    </row>
    <row r="1696" spans="1:28" ht="15.75" customHeight="1">
      <c r="A1696" s="759"/>
      <c r="B1696" s="751"/>
      <c r="C1696" s="752"/>
      <c r="D1696" s="751"/>
      <c r="E1696" s="753"/>
      <c r="F1696" s="750" t="s">
        <v>388</v>
      </c>
      <c r="G1696" s="166">
        <v>2015</v>
      </c>
      <c r="H1696" s="365"/>
      <c r="I1696" s="365"/>
      <c r="J1696" s="166"/>
      <c r="K1696" s="369"/>
      <c r="L1696" s="369"/>
      <c r="M1696" s="369"/>
      <c r="N1696" s="369"/>
      <c r="O1696" s="369"/>
      <c r="P1696" s="369"/>
      <c r="Q1696" s="369"/>
      <c r="R1696" s="369"/>
      <c r="S1696" s="369"/>
      <c r="T1696" s="369"/>
      <c r="U1696" s="369"/>
      <c r="V1696" s="431"/>
      <c r="W1696" s="748"/>
      <c r="X1696" s="748"/>
      <c r="Y1696" s="763"/>
      <c r="Z1696" s="166"/>
      <c r="AA1696" s="166"/>
      <c r="AB1696" s="584"/>
    </row>
    <row r="1697" spans="1:28" ht="15.75" customHeight="1">
      <c r="A1697" s="759"/>
      <c r="B1697" s="751"/>
      <c r="C1697" s="752"/>
      <c r="D1697" s="751"/>
      <c r="E1697" s="753"/>
      <c r="F1697" s="750"/>
      <c r="G1697" s="166">
        <v>2016</v>
      </c>
      <c r="H1697" s="365"/>
      <c r="I1697" s="365"/>
      <c r="J1697" s="166"/>
      <c r="K1697" s="369"/>
      <c r="L1697" s="369"/>
      <c r="M1697" s="369"/>
      <c r="N1697" s="369"/>
      <c r="O1697" s="369"/>
      <c r="P1697" s="369"/>
      <c r="Q1697" s="369"/>
      <c r="R1697" s="369"/>
      <c r="S1697" s="369"/>
      <c r="T1697" s="369"/>
      <c r="U1697" s="369"/>
      <c r="V1697" s="431"/>
      <c r="W1697" s="748"/>
      <c r="X1697" s="748"/>
      <c r="Y1697" s="763"/>
      <c r="Z1697" s="166"/>
      <c r="AA1697" s="166"/>
      <c r="AB1697" s="584"/>
    </row>
    <row r="1698" spans="1:28" ht="15.75" customHeight="1">
      <c r="A1698" s="759"/>
      <c r="B1698" s="751"/>
      <c r="C1698" s="752"/>
      <c r="D1698" s="751"/>
      <c r="E1698" s="753"/>
      <c r="F1698" s="750"/>
      <c r="G1698" s="166">
        <v>2023</v>
      </c>
      <c r="H1698" s="365"/>
      <c r="I1698" s="365"/>
      <c r="J1698" s="166"/>
      <c r="K1698" s="369"/>
      <c r="L1698" s="369"/>
      <c r="M1698" s="369"/>
      <c r="N1698" s="369"/>
      <c r="O1698" s="369"/>
      <c r="P1698" s="369"/>
      <c r="Q1698" s="369"/>
      <c r="R1698" s="369"/>
      <c r="S1698" s="369"/>
      <c r="T1698" s="369"/>
      <c r="U1698" s="369"/>
      <c r="V1698" s="431"/>
      <c r="W1698" s="748"/>
      <c r="X1698" s="748"/>
      <c r="Y1698" s="763"/>
      <c r="Z1698" s="166"/>
      <c r="AA1698" s="166"/>
      <c r="AB1698" s="584"/>
    </row>
    <row r="1699" spans="1:28" ht="15.75" customHeight="1">
      <c r="A1699" s="759"/>
      <c r="B1699" s="751">
        <v>2</v>
      </c>
      <c r="C1699" s="752" t="s">
        <v>406</v>
      </c>
      <c r="D1699" s="751" t="s">
        <v>386</v>
      </c>
      <c r="E1699" s="753" t="s">
        <v>385</v>
      </c>
      <c r="F1699" s="750" t="s">
        <v>389</v>
      </c>
      <c r="G1699" s="166">
        <v>2015</v>
      </c>
      <c r="H1699" s="425"/>
      <c r="I1699" s="425"/>
      <c r="J1699" s="425"/>
      <c r="K1699" s="425"/>
      <c r="L1699" s="425"/>
      <c r="M1699" s="425"/>
      <c r="N1699" s="425"/>
      <c r="O1699" s="425"/>
      <c r="P1699" s="443"/>
      <c r="Q1699" s="425"/>
      <c r="R1699" s="425"/>
      <c r="S1699" s="425"/>
      <c r="T1699" s="425"/>
      <c r="U1699" s="425"/>
      <c r="V1699" s="445"/>
      <c r="W1699" s="761" t="s">
        <v>384</v>
      </c>
      <c r="X1699" s="761" t="s">
        <v>384</v>
      </c>
      <c r="Y1699" s="763">
        <v>3830</v>
      </c>
      <c r="Z1699" s="166"/>
      <c r="AA1699" s="166"/>
      <c r="AB1699" s="584"/>
    </row>
    <row r="1700" spans="1:28" ht="15.75" customHeight="1">
      <c r="A1700" s="759"/>
      <c r="B1700" s="751"/>
      <c r="C1700" s="752"/>
      <c r="D1700" s="751"/>
      <c r="E1700" s="753"/>
      <c r="F1700" s="750"/>
      <c r="G1700" s="166">
        <v>2016</v>
      </c>
      <c r="H1700" s="426"/>
      <c r="I1700" s="426"/>
      <c r="J1700" s="425"/>
      <c r="K1700" s="425"/>
      <c r="L1700" s="425"/>
      <c r="M1700" s="425"/>
      <c r="N1700" s="425"/>
      <c r="O1700" s="425"/>
      <c r="P1700" s="425"/>
      <c r="Q1700" s="425"/>
      <c r="R1700" s="425"/>
      <c r="S1700" s="425"/>
      <c r="T1700" s="425"/>
      <c r="U1700" s="425"/>
      <c r="V1700" s="445"/>
      <c r="W1700" s="761"/>
      <c r="X1700" s="761"/>
      <c r="Y1700" s="763"/>
      <c r="Z1700" s="166"/>
      <c r="AA1700" s="166"/>
      <c r="AB1700" s="584"/>
    </row>
    <row r="1701" spans="1:28" ht="15.75" customHeight="1">
      <c r="A1701" s="759"/>
      <c r="B1701" s="751"/>
      <c r="C1701" s="752"/>
      <c r="D1701" s="751"/>
      <c r="E1701" s="753"/>
      <c r="F1701" s="750"/>
      <c r="G1701" s="166">
        <v>2023</v>
      </c>
      <c r="H1701" s="426"/>
      <c r="I1701" s="426"/>
      <c r="J1701" s="435"/>
      <c r="K1701" s="425"/>
      <c r="L1701" s="425"/>
      <c r="M1701" s="425"/>
      <c r="N1701" s="425"/>
      <c r="O1701" s="425"/>
      <c r="P1701" s="425"/>
      <c r="Q1701" s="425"/>
      <c r="R1701" s="425"/>
      <c r="S1701" s="425"/>
      <c r="T1701" s="425"/>
      <c r="U1701" s="425"/>
      <c r="V1701" s="445"/>
      <c r="W1701" s="761"/>
      <c r="X1701" s="761"/>
      <c r="Y1701" s="763"/>
      <c r="Z1701" s="166"/>
      <c r="AA1701" s="166"/>
      <c r="AB1701" s="584"/>
    </row>
    <row r="1702" spans="1:28" ht="15.75" customHeight="1">
      <c r="A1702" s="759"/>
      <c r="B1702" s="751"/>
      <c r="C1702" s="752"/>
      <c r="D1702" s="751"/>
      <c r="E1702" s="753"/>
      <c r="F1702" s="750" t="s">
        <v>388</v>
      </c>
      <c r="G1702" s="166">
        <v>2015</v>
      </c>
      <c r="H1702" s="365"/>
      <c r="I1702" s="365"/>
      <c r="J1702" s="166"/>
      <c r="K1702" s="369"/>
      <c r="L1702" s="369"/>
      <c r="M1702" s="369"/>
      <c r="N1702" s="369"/>
      <c r="O1702" s="369"/>
      <c r="P1702" s="369"/>
      <c r="Q1702" s="369"/>
      <c r="R1702" s="369"/>
      <c r="S1702" s="369"/>
      <c r="T1702" s="369"/>
      <c r="U1702" s="369"/>
      <c r="V1702" s="431"/>
      <c r="W1702" s="761"/>
      <c r="X1702" s="761"/>
      <c r="Y1702" s="763"/>
      <c r="Z1702" s="166"/>
      <c r="AA1702" s="166"/>
      <c r="AB1702" s="584"/>
    </row>
    <row r="1703" spans="1:28" ht="15.75" customHeight="1">
      <c r="A1703" s="759"/>
      <c r="B1703" s="751"/>
      <c r="C1703" s="752"/>
      <c r="D1703" s="751"/>
      <c r="E1703" s="753"/>
      <c r="F1703" s="750"/>
      <c r="G1703" s="166">
        <v>2016</v>
      </c>
      <c r="H1703" s="365"/>
      <c r="I1703" s="365"/>
      <c r="J1703" s="166"/>
      <c r="K1703" s="369"/>
      <c r="L1703" s="369"/>
      <c r="M1703" s="369"/>
      <c r="N1703" s="369"/>
      <c r="O1703" s="369"/>
      <c r="P1703" s="369"/>
      <c r="Q1703" s="369"/>
      <c r="R1703" s="369"/>
      <c r="S1703" s="369"/>
      <c r="T1703" s="369"/>
      <c r="U1703" s="369"/>
      <c r="V1703" s="431"/>
      <c r="W1703" s="761"/>
      <c r="X1703" s="761"/>
      <c r="Y1703" s="763"/>
      <c r="Z1703" s="166"/>
      <c r="AA1703" s="166"/>
      <c r="AB1703" s="584"/>
    </row>
    <row r="1704" spans="1:28" ht="15.75" customHeight="1">
      <c r="A1704" s="759"/>
      <c r="B1704" s="751"/>
      <c r="C1704" s="752"/>
      <c r="D1704" s="751"/>
      <c r="E1704" s="753"/>
      <c r="F1704" s="750"/>
      <c r="G1704" s="166">
        <v>2023</v>
      </c>
      <c r="H1704" s="365"/>
      <c r="I1704" s="365"/>
      <c r="J1704" s="166"/>
      <c r="K1704" s="369"/>
      <c r="L1704" s="369"/>
      <c r="M1704" s="369"/>
      <c r="N1704" s="369"/>
      <c r="O1704" s="369"/>
      <c r="P1704" s="369"/>
      <c r="Q1704" s="369"/>
      <c r="R1704" s="369"/>
      <c r="S1704" s="369"/>
      <c r="T1704" s="369"/>
      <c r="U1704" s="369"/>
      <c r="V1704" s="431"/>
      <c r="W1704" s="761"/>
      <c r="X1704" s="761"/>
      <c r="Y1704" s="763"/>
      <c r="Z1704" s="166"/>
      <c r="AA1704" s="166"/>
      <c r="AB1704" s="584"/>
    </row>
    <row r="1705" spans="1:28" ht="15.75" customHeight="1">
      <c r="A1705" s="759"/>
      <c r="B1705" s="751">
        <v>3</v>
      </c>
      <c r="C1705" s="752" t="s">
        <v>405</v>
      </c>
      <c r="D1705" s="751" t="s">
        <v>386</v>
      </c>
      <c r="E1705" s="753" t="s">
        <v>385</v>
      </c>
      <c r="F1705" s="750" t="s">
        <v>389</v>
      </c>
      <c r="G1705" s="166">
        <v>2015</v>
      </c>
      <c r="H1705" s="425"/>
      <c r="I1705" s="425"/>
      <c r="J1705" s="425"/>
      <c r="K1705" s="425"/>
      <c r="L1705" s="425"/>
      <c r="M1705" s="425"/>
      <c r="N1705" s="425"/>
      <c r="O1705" s="425"/>
      <c r="P1705" s="443"/>
      <c r="Q1705" s="425"/>
      <c r="R1705" s="425"/>
      <c r="S1705" s="425"/>
      <c r="T1705" s="425"/>
      <c r="U1705" s="425"/>
      <c r="V1705" s="445"/>
      <c r="W1705" s="748" t="s">
        <v>384</v>
      </c>
      <c r="X1705" s="748" t="s">
        <v>384</v>
      </c>
      <c r="Y1705" s="763">
        <v>16620</v>
      </c>
      <c r="Z1705" s="435"/>
      <c r="AA1705" s="435"/>
      <c r="AB1705" s="586"/>
    </row>
    <row r="1706" spans="1:28" ht="15.75" customHeight="1">
      <c r="A1706" s="759"/>
      <c r="B1706" s="751"/>
      <c r="C1706" s="752"/>
      <c r="D1706" s="751"/>
      <c r="E1706" s="753"/>
      <c r="F1706" s="750"/>
      <c r="G1706" s="166">
        <v>2016</v>
      </c>
      <c r="H1706" s="426"/>
      <c r="I1706" s="426"/>
      <c r="J1706" s="425"/>
      <c r="K1706" s="425"/>
      <c r="L1706" s="425"/>
      <c r="M1706" s="425"/>
      <c r="N1706" s="425"/>
      <c r="O1706" s="425"/>
      <c r="P1706" s="425"/>
      <c r="Q1706" s="425"/>
      <c r="R1706" s="425"/>
      <c r="S1706" s="425"/>
      <c r="T1706" s="425"/>
      <c r="U1706" s="425"/>
      <c r="V1706" s="445"/>
      <c r="W1706" s="748"/>
      <c r="X1706" s="748"/>
      <c r="Y1706" s="763"/>
      <c r="Z1706" s="435"/>
      <c r="AA1706" s="435"/>
      <c r="AB1706" s="586"/>
    </row>
    <row r="1707" spans="1:28" ht="15.75" customHeight="1">
      <c r="A1707" s="759"/>
      <c r="B1707" s="751"/>
      <c r="C1707" s="752"/>
      <c r="D1707" s="751"/>
      <c r="E1707" s="753"/>
      <c r="F1707" s="750"/>
      <c r="G1707" s="166">
        <v>2023</v>
      </c>
      <c r="H1707" s="426"/>
      <c r="I1707" s="426"/>
      <c r="J1707" s="435"/>
      <c r="K1707" s="425"/>
      <c r="L1707" s="425"/>
      <c r="M1707" s="425"/>
      <c r="N1707" s="425"/>
      <c r="O1707" s="425"/>
      <c r="P1707" s="425"/>
      <c r="Q1707" s="425"/>
      <c r="R1707" s="425"/>
      <c r="S1707" s="425"/>
      <c r="T1707" s="425"/>
      <c r="U1707" s="425"/>
      <c r="V1707" s="445"/>
      <c r="W1707" s="748"/>
      <c r="X1707" s="748"/>
      <c r="Y1707" s="763"/>
      <c r="Z1707" s="435"/>
      <c r="AA1707" s="435"/>
      <c r="AB1707" s="586"/>
    </row>
    <row r="1708" spans="1:28" ht="15.75" customHeight="1">
      <c r="A1708" s="759"/>
      <c r="B1708" s="751"/>
      <c r="C1708" s="752"/>
      <c r="D1708" s="751"/>
      <c r="E1708" s="753"/>
      <c r="F1708" s="750" t="s">
        <v>388</v>
      </c>
      <c r="G1708" s="166">
        <v>2015</v>
      </c>
      <c r="H1708" s="365"/>
      <c r="I1708" s="365"/>
      <c r="J1708" s="166"/>
      <c r="K1708" s="369"/>
      <c r="L1708" s="369"/>
      <c r="M1708" s="369"/>
      <c r="N1708" s="369"/>
      <c r="O1708" s="369"/>
      <c r="P1708" s="369"/>
      <c r="Q1708" s="369"/>
      <c r="R1708" s="369"/>
      <c r="S1708" s="369"/>
      <c r="T1708" s="369"/>
      <c r="U1708" s="369"/>
      <c r="V1708" s="431"/>
      <c r="W1708" s="748"/>
      <c r="X1708" s="748"/>
      <c r="Y1708" s="763"/>
      <c r="Z1708" s="166"/>
      <c r="AA1708" s="166"/>
      <c r="AB1708" s="584"/>
    </row>
    <row r="1709" spans="1:28" ht="15.75" customHeight="1">
      <c r="A1709" s="759"/>
      <c r="B1709" s="751"/>
      <c r="C1709" s="752"/>
      <c r="D1709" s="751"/>
      <c r="E1709" s="753"/>
      <c r="F1709" s="750"/>
      <c r="G1709" s="166">
        <v>2016</v>
      </c>
      <c r="H1709" s="365"/>
      <c r="I1709" s="365"/>
      <c r="J1709" s="166"/>
      <c r="K1709" s="369"/>
      <c r="L1709" s="369"/>
      <c r="M1709" s="369"/>
      <c r="N1709" s="369"/>
      <c r="O1709" s="369"/>
      <c r="P1709" s="369"/>
      <c r="Q1709" s="369"/>
      <c r="R1709" s="369"/>
      <c r="S1709" s="369"/>
      <c r="T1709" s="369"/>
      <c r="U1709" s="369"/>
      <c r="V1709" s="431"/>
      <c r="W1709" s="748"/>
      <c r="X1709" s="748"/>
      <c r="Y1709" s="763"/>
      <c r="Z1709" s="166"/>
      <c r="AA1709" s="166"/>
      <c r="AB1709" s="584"/>
    </row>
    <row r="1710" spans="1:28" ht="15.75" customHeight="1">
      <c r="A1710" s="759"/>
      <c r="B1710" s="751"/>
      <c r="C1710" s="752"/>
      <c r="D1710" s="751"/>
      <c r="E1710" s="753"/>
      <c r="F1710" s="750"/>
      <c r="G1710" s="166">
        <v>2023</v>
      </c>
      <c r="H1710" s="365"/>
      <c r="I1710" s="365"/>
      <c r="J1710" s="166"/>
      <c r="K1710" s="369"/>
      <c r="L1710" s="369"/>
      <c r="M1710" s="369"/>
      <c r="N1710" s="369"/>
      <c r="O1710" s="369"/>
      <c r="P1710" s="369"/>
      <c r="Q1710" s="369"/>
      <c r="R1710" s="369"/>
      <c r="S1710" s="369"/>
      <c r="T1710" s="369"/>
      <c r="U1710" s="369"/>
      <c r="V1710" s="431"/>
      <c r="W1710" s="748"/>
      <c r="X1710" s="748"/>
      <c r="Y1710" s="763"/>
      <c r="Z1710" s="166"/>
      <c r="AA1710" s="166"/>
      <c r="AB1710" s="584"/>
    </row>
    <row r="1711" spans="1:28" ht="15.75" customHeight="1">
      <c r="A1711" s="759"/>
      <c r="B1711" s="751">
        <v>4</v>
      </c>
      <c r="C1711" s="752" t="s">
        <v>671</v>
      </c>
      <c r="D1711" s="751" t="s">
        <v>386</v>
      </c>
      <c r="E1711" s="753" t="s">
        <v>385</v>
      </c>
      <c r="F1711" s="750" t="s">
        <v>389</v>
      </c>
      <c r="G1711" s="166">
        <v>2015</v>
      </c>
      <c r="H1711" s="425"/>
      <c r="I1711" s="425"/>
      <c r="J1711" s="425"/>
      <c r="K1711" s="425"/>
      <c r="L1711" s="425"/>
      <c r="M1711" s="425"/>
      <c r="N1711" s="425"/>
      <c r="O1711" s="425"/>
      <c r="P1711" s="443"/>
      <c r="Q1711" s="425"/>
      <c r="R1711" s="425"/>
      <c r="S1711" s="425"/>
      <c r="T1711" s="425"/>
      <c r="U1711" s="425"/>
      <c r="V1711" s="445"/>
      <c r="W1711" s="748" t="s">
        <v>384</v>
      </c>
      <c r="X1711" s="748" t="s">
        <v>384</v>
      </c>
      <c r="Y1711" s="804">
        <v>0.5</v>
      </c>
      <c r="Z1711" s="435"/>
      <c r="AA1711" s="435"/>
      <c r="AB1711" s="586"/>
    </row>
    <row r="1712" spans="1:28" ht="15.75" customHeight="1">
      <c r="A1712" s="759"/>
      <c r="B1712" s="751"/>
      <c r="C1712" s="752"/>
      <c r="D1712" s="751"/>
      <c r="E1712" s="753"/>
      <c r="F1712" s="750"/>
      <c r="G1712" s="166">
        <v>2016</v>
      </c>
      <c r="H1712" s="426"/>
      <c r="I1712" s="426"/>
      <c r="J1712" s="425"/>
      <c r="K1712" s="425"/>
      <c r="L1712" s="425"/>
      <c r="M1712" s="425"/>
      <c r="N1712" s="425"/>
      <c r="O1712" s="425"/>
      <c r="P1712" s="425"/>
      <c r="Q1712" s="425"/>
      <c r="R1712" s="425"/>
      <c r="S1712" s="425"/>
      <c r="T1712" s="425"/>
      <c r="U1712" s="425"/>
      <c r="V1712" s="445"/>
      <c r="W1712" s="748"/>
      <c r="X1712" s="748"/>
      <c r="Y1712" s="804"/>
      <c r="Z1712" s="435"/>
      <c r="AA1712" s="435"/>
      <c r="AB1712" s="586"/>
    </row>
    <row r="1713" spans="1:28" ht="15.75" customHeight="1">
      <c r="A1713" s="759"/>
      <c r="B1713" s="751"/>
      <c r="C1713" s="752"/>
      <c r="D1713" s="751"/>
      <c r="E1713" s="753"/>
      <c r="F1713" s="750"/>
      <c r="G1713" s="166">
        <v>2023</v>
      </c>
      <c r="H1713" s="426"/>
      <c r="I1713" s="426"/>
      <c r="J1713" s="435"/>
      <c r="K1713" s="425"/>
      <c r="L1713" s="425"/>
      <c r="M1713" s="425"/>
      <c r="N1713" s="425"/>
      <c r="O1713" s="425"/>
      <c r="P1713" s="425"/>
      <c r="Q1713" s="425"/>
      <c r="R1713" s="425"/>
      <c r="S1713" s="425"/>
      <c r="T1713" s="425"/>
      <c r="U1713" s="425"/>
      <c r="V1713" s="445"/>
      <c r="W1713" s="748"/>
      <c r="X1713" s="748"/>
      <c r="Y1713" s="804"/>
      <c r="Z1713" s="435"/>
      <c r="AA1713" s="435"/>
      <c r="AB1713" s="586"/>
    </row>
    <row r="1714" spans="1:28" ht="15.75" customHeight="1">
      <c r="A1714" s="759"/>
      <c r="B1714" s="751"/>
      <c r="C1714" s="752"/>
      <c r="D1714" s="751"/>
      <c r="E1714" s="753"/>
      <c r="F1714" s="750" t="s">
        <v>388</v>
      </c>
      <c r="G1714" s="166">
        <v>2015</v>
      </c>
      <c r="H1714" s="365"/>
      <c r="I1714" s="365"/>
      <c r="J1714" s="166"/>
      <c r="K1714" s="369"/>
      <c r="L1714" s="369"/>
      <c r="M1714" s="369"/>
      <c r="N1714" s="369"/>
      <c r="O1714" s="369"/>
      <c r="P1714" s="369"/>
      <c r="Q1714" s="369"/>
      <c r="R1714" s="369"/>
      <c r="S1714" s="369"/>
      <c r="T1714" s="369"/>
      <c r="U1714" s="369"/>
      <c r="V1714" s="431"/>
      <c r="W1714" s="748"/>
      <c r="X1714" s="748"/>
      <c r="Y1714" s="804"/>
      <c r="Z1714" s="166"/>
      <c r="AA1714" s="166"/>
      <c r="AB1714" s="584"/>
    </row>
    <row r="1715" spans="1:28" ht="15.75" customHeight="1">
      <c r="A1715" s="759"/>
      <c r="B1715" s="751"/>
      <c r="C1715" s="752"/>
      <c r="D1715" s="751"/>
      <c r="E1715" s="753"/>
      <c r="F1715" s="750"/>
      <c r="G1715" s="166">
        <v>2016</v>
      </c>
      <c r="H1715" s="365"/>
      <c r="I1715" s="365"/>
      <c r="J1715" s="166"/>
      <c r="K1715" s="369"/>
      <c r="L1715" s="369"/>
      <c r="M1715" s="369"/>
      <c r="N1715" s="369"/>
      <c r="O1715" s="369"/>
      <c r="P1715" s="369"/>
      <c r="Q1715" s="369"/>
      <c r="R1715" s="369"/>
      <c r="S1715" s="369"/>
      <c r="T1715" s="369"/>
      <c r="U1715" s="369"/>
      <c r="V1715" s="431"/>
      <c r="W1715" s="748"/>
      <c r="X1715" s="748"/>
      <c r="Y1715" s="804"/>
      <c r="Z1715" s="166"/>
      <c r="AA1715" s="166"/>
      <c r="AB1715" s="584"/>
    </row>
    <row r="1716" spans="1:28" ht="15.75" customHeight="1">
      <c r="A1716" s="759"/>
      <c r="B1716" s="751"/>
      <c r="C1716" s="752"/>
      <c r="D1716" s="751"/>
      <c r="E1716" s="753"/>
      <c r="F1716" s="750"/>
      <c r="G1716" s="166">
        <v>2023</v>
      </c>
      <c r="H1716" s="365"/>
      <c r="I1716" s="365"/>
      <c r="J1716" s="166"/>
      <c r="K1716" s="369"/>
      <c r="L1716" s="369"/>
      <c r="M1716" s="369"/>
      <c r="N1716" s="369"/>
      <c r="O1716" s="369"/>
      <c r="P1716" s="369"/>
      <c r="Q1716" s="369"/>
      <c r="R1716" s="369"/>
      <c r="S1716" s="369"/>
      <c r="T1716" s="369"/>
      <c r="U1716" s="369"/>
      <c r="V1716" s="431"/>
      <c r="W1716" s="748"/>
      <c r="X1716" s="748"/>
      <c r="Y1716" s="804"/>
      <c r="Z1716" s="166"/>
      <c r="AA1716" s="166"/>
      <c r="AB1716" s="584"/>
    </row>
    <row r="1717" spans="1:28" ht="15.75" customHeight="1">
      <c r="A1717" s="759"/>
      <c r="B1717" s="751">
        <v>5</v>
      </c>
      <c r="C1717" s="752" t="s">
        <v>672</v>
      </c>
      <c r="D1717" s="751" t="s">
        <v>386</v>
      </c>
      <c r="E1717" s="753" t="s">
        <v>385</v>
      </c>
      <c r="F1717" s="750" t="s">
        <v>389</v>
      </c>
      <c r="G1717" s="166">
        <v>2015</v>
      </c>
      <c r="H1717" s="425"/>
      <c r="I1717" s="425"/>
      <c r="J1717" s="425"/>
      <c r="K1717" s="425"/>
      <c r="L1717" s="425"/>
      <c r="M1717" s="425"/>
      <c r="N1717" s="425"/>
      <c r="O1717" s="425"/>
      <c r="P1717" s="443"/>
      <c r="Q1717" s="425"/>
      <c r="R1717" s="425"/>
      <c r="S1717" s="425"/>
      <c r="T1717" s="425"/>
      <c r="U1717" s="425"/>
      <c r="V1717" s="445"/>
      <c r="W1717" s="748" t="s">
        <v>384</v>
      </c>
      <c r="X1717" s="748" t="s">
        <v>384</v>
      </c>
      <c r="Y1717" s="804">
        <v>0.35</v>
      </c>
      <c r="Z1717" s="435"/>
      <c r="AA1717" s="435"/>
      <c r="AB1717" s="586"/>
    </row>
    <row r="1718" spans="1:28" ht="15.75" customHeight="1">
      <c r="A1718" s="759"/>
      <c r="B1718" s="751"/>
      <c r="C1718" s="752"/>
      <c r="D1718" s="751"/>
      <c r="E1718" s="753"/>
      <c r="F1718" s="750"/>
      <c r="G1718" s="166">
        <v>2016</v>
      </c>
      <c r="H1718" s="426"/>
      <c r="I1718" s="426"/>
      <c r="J1718" s="425"/>
      <c r="K1718" s="425"/>
      <c r="L1718" s="425"/>
      <c r="M1718" s="425"/>
      <c r="N1718" s="425"/>
      <c r="O1718" s="425"/>
      <c r="P1718" s="425"/>
      <c r="Q1718" s="425"/>
      <c r="R1718" s="425"/>
      <c r="S1718" s="425"/>
      <c r="T1718" s="425"/>
      <c r="U1718" s="425"/>
      <c r="V1718" s="445"/>
      <c r="W1718" s="748"/>
      <c r="X1718" s="748"/>
      <c r="Y1718" s="804"/>
      <c r="Z1718" s="435"/>
      <c r="AA1718" s="435"/>
      <c r="AB1718" s="586"/>
    </row>
    <row r="1719" spans="1:28" ht="15.75" customHeight="1">
      <c r="A1719" s="759"/>
      <c r="B1719" s="751"/>
      <c r="C1719" s="752"/>
      <c r="D1719" s="751"/>
      <c r="E1719" s="753"/>
      <c r="F1719" s="750"/>
      <c r="G1719" s="166">
        <v>2023</v>
      </c>
      <c r="H1719" s="426"/>
      <c r="I1719" s="426"/>
      <c r="J1719" s="435"/>
      <c r="K1719" s="425"/>
      <c r="L1719" s="425"/>
      <c r="M1719" s="425"/>
      <c r="N1719" s="425"/>
      <c r="O1719" s="425"/>
      <c r="P1719" s="425"/>
      <c r="Q1719" s="425"/>
      <c r="R1719" s="425"/>
      <c r="S1719" s="425"/>
      <c r="T1719" s="425"/>
      <c r="U1719" s="425"/>
      <c r="V1719" s="445"/>
      <c r="W1719" s="748"/>
      <c r="X1719" s="748"/>
      <c r="Y1719" s="804"/>
      <c r="Z1719" s="435"/>
      <c r="AA1719" s="435"/>
      <c r="AB1719" s="586"/>
    </row>
    <row r="1720" spans="1:28" ht="15.75" customHeight="1">
      <c r="A1720" s="759"/>
      <c r="B1720" s="751"/>
      <c r="C1720" s="752"/>
      <c r="D1720" s="751"/>
      <c r="E1720" s="753"/>
      <c r="F1720" s="750" t="s">
        <v>388</v>
      </c>
      <c r="G1720" s="166">
        <v>2015</v>
      </c>
      <c r="H1720" s="365"/>
      <c r="I1720" s="365"/>
      <c r="J1720" s="166"/>
      <c r="K1720" s="369"/>
      <c r="L1720" s="369"/>
      <c r="M1720" s="369"/>
      <c r="N1720" s="369"/>
      <c r="O1720" s="369"/>
      <c r="P1720" s="369"/>
      <c r="Q1720" s="369"/>
      <c r="R1720" s="369"/>
      <c r="S1720" s="369"/>
      <c r="T1720" s="369"/>
      <c r="U1720" s="369"/>
      <c r="V1720" s="431"/>
      <c r="W1720" s="748"/>
      <c r="X1720" s="748"/>
      <c r="Y1720" s="804"/>
      <c r="Z1720" s="166"/>
      <c r="AA1720" s="166"/>
      <c r="AB1720" s="584"/>
    </row>
    <row r="1721" spans="1:28" ht="15.75" customHeight="1">
      <c r="A1721" s="759"/>
      <c r="B1721" s="751"/>
      <c r="C1721" s="752"/>
      <c r="D1721" s="751"/>
      <c r="E1721" s="753"/>
      <c r="F1721" s="750"/>
      <c r="G1721" s="166">
        <v>2016</v>
      </c>
      <c r="H1721" s="365"/>
      <c r="I1721" s="365"/>
      <c r="J1721" s="166"/>
      <c r="K1721" s="369"/>
      <c r="L1721" s="369"/>
      <c r="M1721" s="369"/>
      <c r="N1721" s="369"/>
      <c r="O1721" s="369"/>
      <c r="P1721" s="369"/>
      <c r="Q1721" s="369"/>
      <c r="R1721" s="369"/>
      <c r="S1721" s="369"/>
      <c r="T1721" s="369"/>
      <c r="U1721" s="369"/>
      <c r="V1721" s="431"/>
      <c r="W1721" s="748"/>
      <c r="X1721" s="748"/>
      <c r="Y1721" s="804"/>
      <c r="Z1721" s="166"/>
      <c r="AA1721" s="166"/>
      <c r="AB1721" s="584"/>
    </row>
    <row r="1722" spans="1:28" ht="15.75" customHeight="1">
      <c r="A1722" s="759"/>
      <c r="B1722" s="751"/>
      <c r="C1722" s="752"/>
      <c r="D1722" s="751"/>
      <c r="E1722" s="753"/>
      <c r="F1722" s="750"/>
      <c r="G1722" s="166">
        <v>2023</v>
      </c>
      <c r="H1722" s="365"/>
      <c r="I1722" s="365"/>
      <c r="J1722" s="166"/>
      <c r="K1722" s="369"/>
      <c r="L1722" s="369"/>
      <c r="M1722" s="369"/>
      <c r="N1722" s="369"/>
      <c r="O1722" s="369"/>
      <c r="P1722" s="369"/>
      <c r="Q1722" s="369"/>
      <c r="R1722" s="369"/>
      <c r="S1722" s="369"/>
      <c r="T1722" s="369"/>
      <c r="U1722" s="369"/>
      <c r="V1722" s="431"/>
      <c r="W1722" s="748"/>
      <c r="X1722" s="748"/>
      <c r="Y1722" s="804"/>
      <c r="Z1722" s="166"/>
      <c r="AA1722" s="166"/>
      <c r="AB1722" s="584"/>
    </row>
    <row r="1723" spans="1:28" ht="15.75" customHeight="1">
      <c r="A1723" s="759"/>
      <c r="B1723" s="751">
        <v>6</v>
      </c>
      <c r="C1723" s="752" t="s">
        <v>673</v>
      </c>
      <c r="D1723" s="751" t="s">
        <v>386</v>
      </c>
      <c r="E1723" s="753" t="s">
        <v>385</v>
      </c>
      <c r="F1723" s="750" t="s">
        <v>389</v>
      </c>
      <c r="G1723" s="166">
        <v>2015</v>
      </c>
      <c r="H1723" s="425"/>
      <c r="I1723" s="425"/>
      <c r="J1723" s="425"/>
      <c r="K1723" s="425"/>
      <c r="L1723" s="425"/>
      <c r="M1723" s="425"/>
      <c r="N1723" s="425"/>
      <c r="O1723" s="425"/>
      <c r="P1723" s="443"/>
      <c r="Q1723" s="425"/>
      <c r="R1723" s="425"/>
      <c r="S1723" s="425"/>
      <c r="T1723" s="425"/>
      <c r="U1723" s="425"/>
      <c r="V1723" s="445"/>
      <c r="W1723" s="748" t="s">
        <v>384</v>
      </c>
      <c r="X1723" s="748" t="s">
        <v>384</v>
      </c>
      <c r="Y1723" s="804">
        <v>0.33</v>
      </c>
      <c r="Z1723" s="435"/>
      <c r="AA1723" s="435"/>
      <c r="AB1723" s="586"/>
    </row>
    <row r="1724" spans="1:28" ht="15.75" customHeight="1">
      <c r="A1724" s="759"/>
      <c r="B1724" s="751"/>
      <c r="C1724" s="752"/>
      <c r="D1724" s="751"/>
      <c r="E1724" s="753"/>
      <c r="F1724" s="750"/>
      <c r="G1724" s="166">
        <v>2016</v>
      </c>
      <c r="H1724" s="426"/>
      <c r="I1724" s="426"/>
      <c r="J1724" s="425"/>
      <c r="K1724" s="425"/>
      <c r="L1724" s="425"/>
      <c r="M1724" s="425"/>
      <c r="N1724" s="425"/>
      <c r="O1724" s="425"/>
      <c r="P1724" s="425"/>
      <c r="Q1724" s="425"/>
      <c r="R1724" s="425"/>
      <c r="S1724" s="425"/>
      <c r="T1724" s="425"/>
      <c r="U1724" s="425"/>
      <c r="V1724" s="445"/>
      <c r="W1724" s="748"/>
      <c r="X1724" s="748"/>
      <c r="Y1724" s="804"/>
      <c r="Z1724" s="435"/>
      <c r="AA1724" s="435"/>
      <c r="AB1724" s="586"/>
    </row>
    <row r="1725" spans="1:28" ht="15.75" customHeight="1">
      <c r="A1725" s="759"/>
      <c r="B1725" s="751"/>
      <c r="C1725" s="752"/>
      <c r="D1725" s="751"/>
      <c r="E1725" s="753"/>
      <c r="F1725" s="750"/>
      <c r="G1725" s="166">
        <v>2023</v>
      </c>
      <c r="H1725" s="426"/>
      <c r="I1725" s="426"/>
      <c r="J1725" s="435"/>
      <c r="K1725" s="425"/>
      <c r="L1725" s="425"/>
      <c r="M1725" s="425"/>
      <c r="N1725" s="425"/>
      <c r="O1725" s="425"/>
      <c r="P1725" s="425"/>
      <c r="Q1725" s="425"/>
      <c r="R1725" s="425"/>
      <c r="S1725" s="425"/>
      <c r="T1725" s="425"/>
      <c r="U1725" s="425"/>
      <c r="V1725" s="445"/>
      <c r="W1725" s="748"/>
      <c r="X1725" s="748"/>
      <c r="Y1725" s="804"/>
      <c r="Z1725" s="435"/>
      <c r="AA1725" s="435"/>
      <c r="AB1725" s="586"/>
    </row>
    <row r="1726" spans="1:28" ht="15.75" customHeight="1">
      <c r="A1726" s="759"/>
      <c r="B1726" s="751"/>
      <c r="C1726" s="752"/>
      <c r="D1726" s="751"/>
      <c r="E1726" s="753"/>
      <c r="F1726" s="750" t="s">
        <v>388</v>
      </c>
      <c r="G1726" s="166">
        <v>2015</v>
      </c>
      <c r="H1726" s="365"/>
      <c r="I1726" s="365"/>
      <c r="J1726" s="166"/>
      <c r="K1726" s="369"/>
      <c r="L1726" s="369"/>
      <c r="M1726" s="369"/>
      <c r="N1726" s="369"/>
      <c r="O1726" s="369"/>
      <c r="P1726" s="369"/>
      <c r="Q1726" s="369"/>
      <c r="R1726" s="369"/>
      <c r="S1726" s="369"/>
      <c r="T1726" s="369"/>
      <c r="U1726" s="369"/>
      <c r="V1726" s="431"/>
      <c r="W1726" s="748"/>
      <c r="X1726" s="748"/>
      <c r="Y1726" s="804"/>
      <c r="Z1726" s="166"/>
      <c r="AA1726" s="166"/>
      <c r="AB1726" s="584"/>
    </row>
    <row r="1727" spans="1:28" ht="15.75" customHeight="1">
      <c r="A1727" s="759"/>
      <c r="B1727" s="751"/>
      <c r="C1727" s="752"/>
      <c r="D1727" s="751"/>
      <c r="E1727" s="753"/>
      <c r="F1727" s="750"/>
      <c r="G1727" s="166">
        <v>2016</v>
      </c>
      <c r="H1727" s="365"/>
      <c r="I1727" s="365"/>
      <c r="J1727" s="166"/>
      <c r="K1727" s="369"/>
      <c r="L1727" s="369"/>
      <c r="M1727" s="369"/>
      <c r="N1727" s="369"/>
      <c r="O1727" s="369"/>
      <c r="P1727" s="369"/>
      <c r="Q1727" s="369"/>
      <c r="R1727" s="369"/>
      <c r="S1727" s="369"/>
      <c r="T1727" s="369"/>
      <c r="U1727" s="369"/>
      <c r="V1727" s="431"/>
      <c r="W1727" s="748"/>
      <c r="X1727" s="748"/>
      <c r="Y1727" s="804"/>
      <c r="Z1727" s="166"/>
      <c r="AA1727" s="166"/>
      <c r="AB1727" s="584"/>
    </row>
    <row r="1728" spans="1:28" ht="15.75" customHeight="1">
      <c r="A1728" s="759"/>
      <c r="B1728" s="751"/>
      <c r="C1728" s="752"/>
      <c r="D1728" s="751"/>
      <c r="E1728" s="753"/>
      <c r="F1728" s="750"/>
      <c r="G1728" s="166">
        <v>2023</v>
      </c>
      <c r="H1728" s="365"/>
      <c r="I1728" s="365"/>
      <c r="J1728" s="166"/>
      <c r="K1728" s="369"/>
      <c r="L1728" s="369"/>
      <c r="M1728" s="369"/>
      <c r="N1728" s="369"/>
      <c r="O1728" s="369"/>
      <c r="P1728" s="369"/>
      <c r="Q1728" s="369"/>
      <c r="R1728" s="369"/>
      <c r="S1728" s="369"/>
      <c r="T1728" s="369"/>
      <c r="U1728" s="369"/>
      <c r="V1728" s="431"/>
      <c r="W1728" s="748"/>
      <c r="X1728" s="748"/>
      <c r="Y1728" s="804"/>
      <c r="Z1728" s="166"/>
      <c r="AA1728" s="166"/>
      <c r="AB1728" s="584"/>
    </row>
    <row r="1729" spans="1:28" ht="12" customHeight="1">
      <c r="A1729" s="759"/>
      <c r="B1729" s="764" t="s">
        <v>140</v>
      </c>
      <c r="C1729" s="764"/>
      <c r="D1729" s="764"/>
      <c r="E1729" s="764"/>
      <c r="F1729" s="764"/>
      <c r="G1729" s="764"/>
      <c r="H1729" s="764"/>
      <c r="I1729" s="764"/>
      <c r="J1729" s="764"/>
      <c r="K1729" s="764"/>
      <c r="L1729" s="764"/>
      <c r="M1729" s="764"/>
      <c r="N1729" s="764"/>
      <c r="O1729" s="764"/>
      <c r="P1729" s="764"/>
      <c r="Q1729" s="764"/>
      <c r="R1729" s="764"/>
      <c r="S1729" s="764"/>
      <c r="T1729" s="764"/>
      <c r="U1729" s="764"/>
      <c r="V1729" s="764"/>
      <c r="W1729" s="764"/>
      <c r="X1729" s="764"/>
      <c r="Y1729" s="764"/>
      <c r="Z1729" s="764"/>
      <c r="AA1729" s="764"/>
      <c r="AB1729" s="764"/>
    </row>
    <row r="1730" spans="1:28" ht="12" customHeight="1">
      <c r="A1730" s="759"/>
      <c r="B1730" s="802"/>
      <c r="C1730" s="802"/>
      <c r="D1730" s="802"/>
      <c r="E1730" s="802"/>
      <c r="F1730" s="802"/>
      <c r="G1730" s="802"/>
      <c r="H1730" s="802"/>
      <c r="I1730" s="802"/>
      <c r="J1730" s="802"/>
      <c r="K1730" s="802"/>
      <c r="L1730" s="802"/>
      <c r="M1730" s="802"/>
      <c r="N1730" s="802"/>
      <c r="O1730" s="802"/>
      <c r="P1730" s="802"/>
      <c r="Q1730" s="802"/>
      <c r="R1730" s="802"/>
      <c r="S1730" s="802"/>
      <c r="T1730" s="802"/>
      <c r="U1730" s="802"/>
      <c r="V1730" s="802"/>
      <c r="W1730" s="802"/>
      <c r="X1730" s="802"/>
      <c r="Y1730" s="802"/>
      <c r="Z1730" s="802"/>
      <c r="AA1730" s="802"/>
      <c r="AB1730" s="802"/>
    </row>
    <row r="1731" spans="1:28" ht="45" customHeight="1">
      <c r="A1731" s="758" t="s">
        <v>674</v>
      </c>
      <c r="B1731" s="758"/>
      <c r="C1731" s="758"/>
      <c r="D1731" s="758"/>
      <c r="E1731" s="758"/>
      <c r="F1731" s="758"/>
      <c r="G1731" s="758"/>
      <c r="H1731" s="758"/>
      <c r="I1731" s="758"/>
      <c r="J1731" s="758"/>
      <c r="K1731" s="758"/>
      <c r="L1731" s="758"/>
      <c r="M1731" s="758"/>
      <c r="N1731" s="758"/>
      <c r="O1731" s="758"/>
      <c r="P1731" s="758"/>
      <c r="Q1731" s="758"/>
      <c r="R1731" s="758"/>
      <c r="S1731" s="758"/>
      <c r="T1731" s="758"/>
      <c r="U1731" s="758"/>
      <c r="V1731" s="758"/>
      <c r="W1731" s="758"/>
      <c r="X1731" s="758"/>
      <c r="Y1731" s="758"/>
      <c r="Z1731" s="758"/>
      <c r="AA1731" s="758"/>
      <c r="AB1731" s="758"/>
    </row>
    <row r="1732" spans="1:28" ht="15.75" customHeight="1">
      <c r="A1732" s="759" t="s">
        <v>695</v>
      </c>
      <c r="B1732" s="807" t="s">
        <v>400</v>
      </c>
      <c r="C1732" s="807"/>
      <c r="D1732" s="807"/>
      <c r="E1732" s="807"/>
      <c r="F1732" s="807"/>
      <c r="G1732" s="807"/>
      <c r="H1732" s="807"/>
      <c r="I1732" s="807"/>
      <c r="J1732" s="807"/>
      <c r="K1732" s="807"/>
      <c r="L1732" s="807"/>
      <c r="M1732" s="807"/>
      <c r="N1732" s="807"/>
      <c r="O1732" s="807"/>
      <c r="P1732" s="807"/>
      <c r="Q1732" s="807"/>
      <c r="R1732" s="807"/>
      <c r="S1732" s="807"/>
      <c r="T1732" s="807"/>
      <c r="U1732" s="807"/>
      <c r="V1732" s="807"/>
      <c r="W1732" s="807"/>
      <c r="X1732" s="807"/>
      <c r="Y1732" s="807"/>
      <c r="Z1732" s="807"/>
      <c r="AA1732" s="807"/>
      <c r="AB1732" s="807"/>
    </row>
    <row r="1733" spans="1:28" ht="15.75" customHeight="1">
      <c r="A1733" s="806"/>
      <c r="B1733" s="751">
        <v>1</v>
      </c>
      <c r="C1733" s="752" t="s">
        <v>404</v>
      </c>
      <c r="D1733" s="751" t="s">
        <v>386</v>
      </c>
      <c r="E1733" s="753" t="s">
        <v>385</v>
      </c>
      <c r="F1733" s="750" t="s">
        <v>389</v>
      </c>
      <c r="G1733" s="166">
        <v>2015</v>
      </c>
      <c r="H1733" s="425"/>
      <c r="I1733" s="425"/>
      <c r="J1733" s="425"/>
      <c r="K1733" s="425"/>
      <c r="L1733" s="425"/>
      <c r="M1733" s="425"/>
      <c r="N1733" s="425"/>
      <c r="O1733" s="425"/>
      <c r="P1733" s="443"/>
      <c r="Q1733" s="425"/>
      <c r="R1733" s="425"/>
      <c r="S1733" s="425"/>
      <c r="T1733" s="425"/>
      <c r="U1733" s="425"/>
      <c r="V1733" s="445"/>
      <c r="W1733" s="748" t="s">
        <v>384</v>
      </c>
      <c r="X1733" s="748" t="s">
        <v>384</v>
      </c>
      <c r="Y1733" s="763">
        <v>31820</v>
      </c>
      <c r="Z1733" s="435"/>
      <c r="AA1733" s="435"/>
      <c r="AB1733" s="589"/>
    </row>
    <row r="1734" spans="1:28" ht="15.75" customHeight="1">
      <c r="A1734" s="806"/>
      <c r="B1734" s="751"/>
      <c r="C1734" s="752"/>
      <c r="D1734" s="751"/>
      <c r="E1734" s="753"/>
      <c r="F1734" s="750"/>
      <c r="G1734" s="166">
        <v>2016</v>
      </c>
      <c r="H1734" s="426"/>
      <c r="I1734" s="426"/>
      <c r="J1734" s="425"/>
      <c r="K1734" s="425"/>
      <c r="L1734" s="425"/>
      <c r="M1734" s="425"/>
      <c r="N1734" s="425"/>
      <c r="O1734" s="425"/>
      <c r="P1734" s="425"/>
      <c r="Q1734" s="425"/>
      <c r="R1734" s="425"/>
      <c r="S1734" s="425"/>
      <c r="T1734" s="425"/>
      <c r="U1734" s="425"/>
      <c r="V1734" s="445"/>
      <c r="W1734" s="748"/>
      <c r="X1734" s="748"/>
      <c r="Y1734" s="763"/>
      <c r="Z1734" s="435"/>
      <c r="AA1734" s="435"/>
      <c r="AB1734" s="589"/>
    </row>
    <row r="1735" spans="1:28" ht="15.75" customHeight="1">
      <c r="A1735" s="806"/>
      <c r="B1735" s="751"/>
      <c r="C1735" s="752"/>
      <c r="D1735" s="751"/>
      <c r="E1735" s="753"/>
      <c r="F1735" s="750"/>
      <c r="G1735" s="432">
        <v>2023</v>
      </c>
      <c r="H1735" s="426"/>
      <c r="I1735" s="426"/>
      <c r="J1735" s="435"/>
      <c r="K1735" s="425"/>
      <c r="L1735" s="425"/>
      <c r="M1735" s="425"/>
      <c r="N1735" s="425"/>
      <c r="O1735" s="425"/>
      <c r="P1735" s="425"/>
      <c r="Q1735" s="425"/>
      <c r="R1735" s="425"/>
      <c r="S1735" s="425"/>
      <c r="T1735" s="425"/>
      <c r="U1735" s="425"/>
      <c r="V1735" s="445"/>
      <c r="W1735" s="748"/>
      <c r="X1735" s="748"/>
      <c r="Y1735" s="763"/>
      <c r="Z1735" s="435"/>
      <c r="AA1735" s="435"/>
      <c r="AB1735" s="586"/>
    </row>
    <row r="1736" spans="1:28" ht="15.75" customHeight="1">
      <c r="A1736" s="806"/>
      <c r="B1736" s="751"/>
      <c r="C1736" s="752"/>
      <c r="D1736" s="751"/>
      <c r="E1736" s="753"/>
      <c r="F1736" s="750" t="s">
        <v>388</v>
      </c>
      <c r="G1736" s="166">
        <v>2015</v>
      </c>
      <c r="H1736" s="365"/>
      <c r="I1736" s="365"/>
      <c r="J1736" s="166"/>
      <c r="K1736" s="369"/>
      <c r="L1736" s="369"/>
      <c r="M1736" s="369"/>
      <c r="N1736" s="369"/>
      <c r="O1736" s="369"/>
      <c r="P1736" s="369"/>
      <c r="Q1736" s="369"/>
      <c r="R1736" s="369"/>
      <c r="S1736" s="369"/>
      <c r="T1736" s="369"/>
      <c r="U1736" s="369"/>
      <c r="V1736" s="431"/>
      <c r="W1736" s="748"/>
      <c r="X1736" s="748"/>
      <c r="Y1736" s="763"/>
      <c r="Z1736" s="166"/>
      <c r="AA1736" s="166"/>
      <c r="AB1736" s="584"/>
    </row>
    <row r="1737" spans="1:28" ht="15.75" customHeight="1">
      <c r="A1737" s="806"/>
      <c r="B1737" s="751"/>
      <c r="C1737" s="752"/>
      <c r="D1737" s="751"/>
      <c r="E1737" s="753"/>
      <c r="F1737" s="750"/>
      <c r="G1737" s="166">
        <v>2016</v>
      </c>
      <c r="H1737" s="365"/>
      <c r="I1737" s="365"/>
      <c r="J1737" s="166"/>
      <c r="K1737" s="369"/>
      <c r="L1737" s="369"/>
      <c r="M1737" s="369"/>
      <c r="N1737" s="369"/>
      <c r="O1737" s="369"/>
      <c r="P1737" s="369"/>
      <c r="Q1737" s="369"/>
      <c r="R1737" s="369"/>
      <c r="S1737" s="369"/>
      <c r="T1737" s="369"/>
      <c r="U1737" s="369"/>
      <c r="V1737" s="431"/>
      <c r="W1737" s="748"/>
      <c r="X1737" s="748"/>
      <c r="Y1737" s="763"/>
      <c r="Z1737" s="166"/>
      <c r="AA1737" s="166"/>
      <c r="AB1737" s="584"/>
    </row>
    <row r="1738" spans="1:28" ht="15.75" customHeight="1">
      <c r="A1738" s="806"/>
      <c r="B1738" s="751"/>
      <c r="C1738" s="752"/>
      <c r="D1738" s="751"/>
      <c r="E1738" s="753"/>
      <c r="F1738" s="750"/>
      <c r="G1738" s="166">
        <v>2023</v>
      </c>
      <c r="H1738" s="365"/>
      <c r="I1738" s="365"/>
      <c r="J1738" s="166"/>
      <c r="K1738" s="369"/>
      <c r="L1738" s="369"/>
      <c r="M1738" s="369"/>
      <c r="N1738" s="369"/>
      <c r="O1738" s="369"/>
      <c r="P1738" s="369"/>
      <c r="Q1738" s="369"/>
      <c r="R1738" s="369"/>
      <c r="S1738" s="369"/>
      <c r="T1738" s="369"/>
      <c r="U1738" s="369"/>
      <c r="V1738" s="431"/>
      <c r="W1738" s="748"/>
      <c r="X1738" s="748"/>
      <c r="Y1738" s="763"/>
      <c r="Z1738" s="166"/>
      <c r="AA1738" s="166"/>
      <c r="AB1738" s="584"/>
    </row>
    <row r="1739" spans="1:28" ht="15.75" customHeight="1">
      <c r="A1739" s="806"/>
      <c r="B1739" s="751">
        <v>2</v>
      </c>
      <c r="C1739" s="752" t="s">
        <v>403</v>
      </c>
      <c r="D1739" s="751" t="s">
        <v>386</v>
      </c>
      <c r="E1739" s="753" t="s">
        <v>385</v>
      </c>
      <c r="F1739" s="750" t="s">
        <v>389</v>
      </c>
      <c r="G1739" s="166">
        <v>2015</v>
      </c>
      <c r="H1739" s="425"/>
      <c r="I1739" s="425"/>
      <c r="J1739" s="425"/>
      <c r="K1739" s="425"/>
      <c r="L1739" s="425"/>
      <c r="M1739" s="425"/>
      <c r="N1739" s="425"/>
      <c r="O1739" s="425"/>
      <c r="P1739" s="443"/>
      <c r="Q1739" s="425"/>
      <c r="R1739" s="425"/>
      <c r="S1739" s="425"/>
      <c r="T1739" s="425"/>
      <c r="U1739" s="425"/>
      <c r="V1739" s="445"/>
      <c r="W1739" s="761" t="s">
        <v>384</v>
      </c>
      <c r="X1739" s="761" t="s">
        <v>384</v>
      </c>
      <c r="Y1739" s="763">
        <v>14000</v>
      </c>
      <c r="Z1739" s="435"/>
      <c r="AA1739" s="435"/>
      <c r="AB1739" s="586"/>
    </row>
    <row r="1740" spans="1:28" ht="15.75" customHeight="1">
      <c r="A1740" s="806"/>
      <c r="B1740" s="751"/>
      <c r="C1740" s="752"/>
      <c r="D1740" s="751"/>
      <c r="E1740" s="753"/>
      <c r="F1740" s="750"/>
      <c r="G1740" s="166">
        <v>2016</v>
      </c>
      <c r="H1740" s="426"/>
      <c r="I1740" s="426"/>
      <c r="J1740" s="425"/>
      <c r="K1740" s="425"/>
      <c r="L1740" s="425"/>
      <c r="M1740" s="425"/>
      <c r="N1740" s="425"/>
      <c r="O1740" s="425"/>
      <c r="P1740" s="425"/>
      <c r="Q1740" s="425"/>
      <c r="R1740" s="425"/>
      <c r="S1740" s="425"/>
      <c r="T1740" s="425"/>
      <c r="U1740" s="425"/>
      <c r="V1740" s="445"/>
      <c r="W1740" s="761"/>
      <c r="X1740" s="761"/>
      <c r="Y1740" s="763"/>
      <c r="Z1740" s="435"/>
      <c r="AA1740" s="435"/>
      <c r="AB1740" s="586"/>
    </row>
    <row r="1741" spans="1:28" ht="15.75" customHeight="1">
      <c r="A1741" s="806"/>
      <c r="B1741" s="751"/>
      <c r="C1741" s="752"/>
      <c r="D1741" s="751"/>
      <c r="E1741" s="753"/>
      <c r="F1741" s="750"/>
      <c r="G1741" s="166">
        <v>2023</v>
      </c>
      <c r="H1741" s="426"/>
      <c r="I1741" s="426"/>
      <c r="J1741" s="435"/>
      <c r="K1741" s="425"/>
      <c r="L1741" s="425"/>
      <c r="M1741" s="425"/>
      <c r="N1741" s="425"/>
      <c r="O1741" s="425"/>
      <c r="P1741" s="425"/>
      <c r="Q1741" s="425"/>
      <c r="R1741" s="425"/>
      <c r="S1741" s="425"/>
      <c r="T1741" s="425"/>
      <c r="U1741" s="425"/>
      <c r="V1741" s="445"/>
      <c r="W1741" s="761"/>
      <c r="X1741" s="761"/>
      <c r="Y1741" s="763"/>
      <c r="Z1741" s="435"/>
      <c r="AA1741" s="435"/>
      <c r="AB1741" s="586"/>
    </row>
    <row r="1742" spans="1:28" ht="15.75" customHeight="1">
      <c r="A1742" s="806"/>
      <c r="B1742" s="751"/>
      <c r="C1742" s="752"/>
      <c r="D1742" s="751"/>
      <c r="E1742" s="753"/>
      <c r="F1742" s="750" t="s">
        <v>388</v>
      </c>
      <c r="G1742" s="166">
        <v>2015</v>
      </c>
      <c r="H1742" s="365"/>
      <c r="I1742" s="365"/>
      <c r="J1742" s="166"/>
      <c r="K1742" s="369"/>
      <c r="L1742" s="369"/>
      <c r="M1742" s="369"/>
      <c r="N1742" s="369"/>
      <c r="O1742" s="369"/>
      <c r="P1742" s="369"/>
      <c r="Q1742" s="369"/>
      <c r="R1742" s="369"/>
      <c r="S1742" s="369"/>
      <c r="T1742" s="369"/>
      <c r="U1742" s="369"/>
      <c r="V1742" s="431"/>
      <c r="W1742" s="761"/>
      <c r="X1742" s="761"/>
      <c r="Y1742" s="763"/>
      <c r="Z1742" s="166"/>
      <c r="AA1742" s="166"/>
      <c r="AB1742" s="584"/>
    </row>
    <row r="1743" spans="1:28" ht="15.75" customHeight="1">
      <c r="A1743" s="806"/>
      <c r="B1743" s="751"/>
      <c r="C1743" s="752"/>
      <c r="D1743" s="751"/>
      <c r="E1743" s="753"/>
      <c r="F1743" s="750"/>
      <c r="G1743" s="166">
        <v>2016</v>
      </c>
      <c r="H1743" s="365"/>
      <c r="I1743" s="365"/>
      <c r="J1743" s="166"/>
      <c r="K1743" s="369"/>
      <c r="L1743" s="369"/>
      <c r="M1743" s="369"/>
      <c r="N1743" s="369"/>
      <c r="O1743" s="369"/>
      <c r="P1743" s="369"/>
      <c r="Q1743" s="369"/>
      <c r="R1743" s="369"/>
      <c r="S1743" s="369"/>
      <c r="T1743" s="369"/>
      <c r="U1743" s="369"/>
      <c r="V1743" s="431"/>
      <c r="W1743" s="761"/>
      <c r="X1743" s="761"/>
      <c r="Y1743" s="763"/>
      <c r="Z1743" s="166"/>
      <c r="AA1743" s="166"/>
      <c r="AB1743" s="584"/>
    </row>
    <row r="1744" spans="1:28" ht="15.75" customHeight="1">
      <c r="A1744" s="806"/>
      <c r="B1744" s="751"/>
      <c r="C1744" s="752"/>
      <c r="D1744" s="751"/>
      <c r="E1744" s="753"/>
      <c r="F1744" s="750"/>
      <c r="G1744" s="166">
        <v>2023</v>
      </c>
      <c r="H1744" s="365"/>
      <c r="I1744" s="365"/>
      <c r="J1744" s="166"/>
      <c r="K1744" s="369"/>
      <c r="L1744" s="369"/>
      <c r="M1744" s="369"/>
      <c r="N1744" s="369"/>
      <c r="O1744" s="369"/>
      <c r="P1744" s="369"/>
      <c r="Q1744" s="369"/>
      <c r="R1744" s="369"/>
      <c r="S1744" s="369"/>
      <c r="T1744" s="369"/>
      <c r="U1744" s="369"/>
      <c r="V1744" s="431"/>
      <c r="W1744" s="761"/>
      <c r="X1744" s="761"/>
      <c r="Y1744" s="763"/>
      <c r="Z1744" s="166"/>
      <c r="AA1744" s="166"/>
      <c r="AB1744" s="584"/>
    </row>
    <row r="1745" spans="1:28" ht="15.75" customHeight="1">
      <c r="A1745" s="806"/>
      <c r="B1745" s="751">
        <v>3</v>
      </c>
      <c r="C1745" s="752" t="s">
        <v>402</v>
      </c>
      <c r="D1745" s="751" t="s">
        <v>390</v>
      </c>
      <c r="E1745" s="753" t="s">
        <v>385</v>
      </c>
      <c r="F1745" s="750" t="s">
        <v>389</v>
      </c>
      <c r="G1745" s="166">
        <v>2015</v>
      </c>
      <c r="H1745" s="425"/>
      <c r="I1745" s="425"/>
      <c r="J1745" s="425"/>
      <c r="K1745" s="425"/>
      <c r="L1745" s="425"/>
      <c r="M1745" s="425"/>
      <c r="N1745" s="425"/>
      <c r="O1745" s="425"/>
      <c r="P1745" s="443"/>
      <c r="Q1745" s="425"/>
      <c r="R1745" s="425"/>
      <c r="S1745" s="425"/>
      <c r="T1745" s="425"/>
      <c r="U1745" s="425"/>
      <c r="V1745" s="445"/>
      <c r="W1745" s="748" t="s">
        <v>384</v>
      </c>
      <c r="X1745" s="748" t="s">
        <v>384</v>
      </c>
      <c r="Y1745" s="763">
        <v>180</v>
      </c>
      <c r="Z1745" s="435"/>
      <c r="AA1745" s="435"/>
      <c r="AB1745" s="586"/>
    </row>
    <row r="1746" spans="1:28" ht="15.75" customHeight="1">
      <c r="A1746" s="806"/>
      <c r="B1746" s="751"/>
      <c r="C1746" s="752"/>
      <c r="D1746" s="751"/>
      <c r="E1746" s="753"/>
      <c r="F1746" s="750"/>
      <c r="G1746" s="166">
        <v>2016</v>
      </c>
      <c r="H1746" s="426"/>
      <c r="I1746" s="426"/>
      <c r="J1746" s="425"/>
      <c r="K1746" s="425"/>
      <c r="L1746" s="425"/>
      <c r="M1746" s="425"/>
      <c r="N1746" s="425"/>
      <c r="O1746" s="425"/>
      <c r="P1746" s="425"/>
      <c r="Q1746" s="425"/>
      <c r="R1746" s="425"/>
      <c r="S1746" s="425"/>
      <c r="T1746" s="425"/>
      <c r="U1746" s="425"/>
      <c r="V1746" s="445"/>
      <c r="W1746" s="748"/>
      <c r="X1746" s="748"/>
      <c r="Y1746" s="763"/>
      <c r="Z1746" s="435"/>
      <c r="AA1746" s="435"/>
      <c r="AB1746" s="586"/>
    </row>
    <row r="1747" spans="1:28" ht="15.75" customHeight="1">
      <c r="A1747" s="806"/>
      <c r="B1747" s="751"/>
      <c r="C1747" s="752"/>
      <c r="D1747" s="751"/>
      <c r="E1747" s="753"/>
      <c r="F1747" s="750"/>
      <c r="G1747" s="166">
        <v>2023</v>
      </c>
      <c r="H1747" s="426"/>
      <c r="I1747" s="426"/>
      <c r="J1747" s="435"/>
      <c r="K1747" s="425"/>
      <c r="L1747" s="425"/>
      <c r="M1747" s="425"/>
      <c r="N1747" s="425"/>
      <c r="O1747" s="425"/>
      <c r="P1747" s="425"/>
      <c r="Q1747" s="425"/>
      <c r="R1747" s="425"/>
      <c r="S1747" s="425"/>
      <c r="T1747" s="425"/>
      <c r="U1747" s="425"/>
      <c r="V1747" s="445"/>
      <c r="W1747" s="748"/>
      <c r="X1747" s="748"/>
      <c r="Y1747" s="763"/>
      <c r="Z1747" s="435"/>
      <c r="AA1747" s="435"/>
      <c r="AB1747" s="586"/>
    </row>
    <row r="1748" spans="1:28" ht="15.75" customHeight="1">
      <c r="A1748" s="806"/>
      <c r="B1748" s="751"/>
      <c r="C1748" s="752"/>
      <c r="D1748" s="751"/>
      <c r="E1748" s="753"/>
      <c r="F1748" s="750" t="s">
        <v>388</v>
      </c>
      <c r="G1748" s="166">
        <v>2015</v>
      </c>
      <c r="H1748" s="365"/>
      <c r="I1748" s="365"/>
      <c r="J1748" s="166"/>
      <c r="K1748" s="369"/>
      <c r="L1748" s="369"/>
      <c r="M1748" s="369"/>
      <c r="N1748" s="369"/>
      <c r="O1748" s="369"/>
      <c r="P1748" s="369"/>
      <c r="Q1748" s="369"/>
      <c r="R1748" s="369"/>
      <c r="S1748" s="369"/>
      <c r="T1748" s="369"/>
      <c r="U1748" s="369"/>
      <c r="V1748" s="431"/>
      <c r="W1748" s="748"/>
      <c r="X1748" s="748"/>
      <c r="Y1748" s="763"/>
      <c r="Z1748" s="166"/>
      <c r="AA1748" s="166"/>
      <c r="AB1748" s="584"/>
    </row>
    <row r="1749" spans="1:28" ht="15.75" customHeight="1">
      <c r="A1749" s="806"/>
      <c r="B1749" s="751"/>
      <c r="C1749" s="752"/>
      <c r="D1749" s="751"/>
      <c r="E1749" s="753"/>
      <c r="F1749" s="750"/>
      <c r="G1749" s="166">
        <v>2016</v>
      </c>
      <c r="H1749" s="365"/>
      <c r="I1749" s="365"/>
      <c r="J1749" s="166"/>
      <c r="K1749" s="369"/>
      <c r="L1749" s="369"/>
      <c r="M1749" s="369"/>
      <c r="N1749" s="369"/>
      <c r="O1749" s="369"/>
      <c r="P1749" s="369"/>
      <c r="Q1749" s="369"/>
      <c r="R1749" s="369"/>
      <c r="S1749" s="369"/>
      <c r="T1749" s="369"/>
      <c r="U1749" s="369"/>
      <c r="V1749" s="431"/>
      <c r="W1749" s="748"/>
      <c r="X1749" s="748"/>
      <c r="Y1749" s="763"/>
      <c r="Z1749" s="166"/>
      <c r="AA1749" s="166"/>
      <c r="AB1749" s="584"/>
    </row>
    <row r="1750" spans="1:28" ht="15.75" customHeight="1">
      <c r="A1750" s="806"/>
      <c r="B1750" s="751"/>
      <c r="C1750" s="752"/>
      <c r="D1750" s="751"/>
      <c r="E1750" s="753"/>
      <c r="F1750" s="750"/>
      <c r="G1750" s="166">
        <v>2023</v>
      </c>
      <c r="H1750" s="365"/>
      <c r="I1750" s="365"/>
      <c r="J1750" s="166"/>
      <c r="K1750" s="369"/>
      <c r="L1750" s="369"/>
      <c r="M1750" s="369"/>
      <c r="N1750" s="369"/>
      <c r="O1750" s="369"/>
      <c r="P1750" s="369"/>
      <c r="Q1750" s="369"/>
      <c r="R1750" s="369"/>
      <c r="S1750" s="369"/>
      <c r="T1750" s="369"/>
      <c r="U1750" s="369"/>
      <c r="V1750" s="431"/>
      <c r="W1750" s="748"/>
      <c r="X1750" s="748"/>
      <c r="Y1750" s="763"/>
      <c r="Z1750" s="166"/>
      <c r="AA1750" s="166"/>
      <c r="AB1750" s="584"/>
    </row>
    <row r="1751" spans="1:28" ht="15.75" customHeight="1">
      <c r="A1751" s="806"/>
      <c r="B1751" s="751">
        <v>4</v>
      </c>
      <c r="C1751" s="766" t="s">
        <v>401</v>
      </c>
      <c r="D1751" s="751" t="s">
        <v>390</v>
      </c>
      <c r="E1751" s="753" t="s">
        <v>385</v>
      </c>
      <c r="F1751" s="750" t="s">
        <v>389</v>
      </c>
      <c r="G1751" s="166">
        <v>2015</v>
      </c>
      <c r="H1751" s="425"/>
      <c r="I1751" s="425"/>
      <c r="J1751" s="425"/>
      <c r="K1751" s="425"/>
      <c r="L1751" s="425"/>
      <c r="M1751" s="425"/>
      <c r="N1751" s="425"/>
      <c r="O1751" s="425"/>
      <c r="P1751" s="443"/>
      <c r="Q1751" s="425"/>
      <c r="R1751" s="425"/>
      <c r="S1751" s="425"/>
      <c r="T1751" s="425"/>
      <c r="U1751" s="425"/>
      <c r="V1751" s="445"/>
      <c r="W1751" s="761" t="s">
        <v>384</v>
      </c>
      <c r="X1751" s="761" t="s">
        <v>384</v>
      </c>
      <c r="Y1751" s="763">
        <v>25</v>
      </c>
      <c r="Z1751" s="435"/>
      <c r="AA1751" s="435"/>
      <c r="AB1751" s="586"/>
    </row>
    <row r="1752" spans="1:28" ht="15.75" customHeight="1">
      <c r="A1752" s="806"/>
      <c r="B1752" s="751"/>
      <c r="C1752" s="766"/>
      <c r="D1752" s="751"/>
      <c r="E1752" s="753"/>
      <c r="F1752" s="750"/>
      <c r="G1752" s="166">
        <v>2016</v>
      </c>
      <c r="H1752" s="426"/>
      <c r="I1752" s="426"/>
      <c r="J1752" s="425"/>
      <c r="K1752" s="425"/>
      <c r="L1752" s="425"/>
      <c r="M1752" s="425"/>
      <c r="N1752" s="425"/>
      <c r="O1752" s="425"/>
      <c r="P1752" s="425"/>
      <c r="Q1752" s="425"/>
      <c r="R1752" s="425"/>
      <c r="S1752" s="425"/>
      <c r="T1752" s="425"/>
      <c r="U1752" s="425"/>
      <c r="V1752" s="445"/>
      <c r="W1752" s="761"/>
      <c r="X1752" s="761"/>
      <c r="Y1752" s="763"/>
      <c r="Z1752" s="435"/>
      <c r="AA1752" s="435"/>
      <c r="AB1752" s="586"/>
    </row>
    <row r="1753" spans="1:28" ht="15.75" customHeight="1">
      <c r="A1753" s="806"/>
      <c r="B1753" s="751"/>
      <c r="C1753" s="766"/>
      <c r="D1753" s="751"/>
      <c r="E1753" s="753"/>
      <c r="F1753" s="750"/>
      <c r="G1753" s="166">
        <v>2023</v>
      </c>
      <c r="H1753" s="426"/>
      <c r="I1753" s="426"/>
      <c r="J1753" s="435"/>
      <c r="K1753" s="425"/>
      <c r="L1753" s="425"/>
      <c r="M1753" s="425"/>
      <c r="N1753" s="425"/>
      <c r="O1753" s="425"/>
      <c r="P1753" s="425"/>
      <c r="Q1753" s="425"/>
      <c r="R1753" s="425"/>
      <c r="S1753" s="425"/>
      <c r="T1753" s="425"/>
      <c r="U1753" s="425"/>
      <c r="V1753" s="445"/>
      <c r="W1753" s="761"/>
      <c r="X1753" s="761"/>
      <c r="Y1753" s="763"/>
      <c r="Z1753" s="435"/>
      <c r="AA1753" s="435"/>
      <c r="AB1753" s="586"/>
    </row>
    <row r="1754" spans="1:28" ht="15.75" customHeight="1">
      <c r="A1754" s="806"/>
      <c r="B1754" s="751"/>
      <c r="C1754" s="766"/>
      <c r="D1754" s="751"/>
      <c r="E1754" s="753"/>
      <c r="F1754" s="750" t="s">
        <v>388</v>
      </c>
      <c r="G1754" s="166">
        <v>2015</v>
      </c>
      <c r="H1754" s="365"/>
      <c r="I1754" s="365"/>
      <c r="J1754" s="166"/>
      <c r="K1754" s="369"/>
      <c r="L1754" s="369"/>
      <c r="M1754" s="369"/>
      <c r="N1754" s="369"/>
      <c r="O1754" s="369"/>
      <c r="P1754" s="369"/>
      <c r="Q1754" s="369"/>
      <c r="R1754" s="369"/>
      <c r="S1754" s="369"/>
      <c r="T1754" s="369"/>
      <c r="U1754" s="369"/>
      <c r="V1754" s="431"/>
      <c r="W1754" s="761"/>
      <c r="X1754" s="761"/>
      <c r="Y1754" s="763"/>
      <c r="Z1754" s="166"/>
      <c r="AA1754" s="166"/>
      <c r="AB1754" s="584"/>
    </row>
    <row r="1755" spans="1:28" ht="15.75" customHeight="1">
      <c r="A1755" s="806"/>
      <c r="B1755" s="751"/>
      <c r="C1755" s="766"/>
      <c r="D1755" s="751"/>
      <c r="E1755" s="753"/>
      <c r="F1755" s="750"/>
      <c r="G1755" s="166">
        <v>2016</v>
      </c>
      <c r="H1755" s="365"/>
      <c r="I1755" s="365"/>
      <c r="J1755" s="166"/>
      <c r="K1755" s="369"/>
      <c r="L1755" s="369"/>
      <c r="M1755" s="369"/>
      <c r="N1755" s="369"/>
      <c r="O1755" s="369"/>
      <c r="P1755" s="369"/>
      <c r="Q1755" s="369"/>
      <c r="R1755" s="369"/>
      <c r="S1755" s="369"/>
      <c r="T1755" s="369"/>
      <c r="U1755" s="369"/>
      <c r="V1755" s="431"/>
      <c r="W1755" s="761"/>
      <c r="X1755" s="761"/>
      <c r="Y1755" s="763"/>
      <c r="Z1755" s="166"/>
      <c r="AA1755" s="166"/>
      <c r="AB1755" s="584"/>
    </row>
    <row r="1756" spans="1:28" ht="15.75" customHeight="1">
      <c r="A1756" s="806"/>
      <c r="B1756" s="751"/>
      <c r="C1756" s="766"/>
      <c r="D1756" s="751"/>
      <c r="E1756" s="753"/>
      <c r="F1756" s="750"/>
      <c r="G1756" s="166">
        <v>2023</v>
      </c>
      <c r="H1756" s="365"/>
      <c r="I1756" s="365"/>
      <c r="J1756" s="166"/>
      <c r="K1756" s="369"/>
      <c r="L1756" s="369"/>
      <c r="M1756" s="369"/>
      <c r="N1756" s="369"/>
      <c r="O1756" s="369"/>
      <c r="P1756" s="369"/>
      <c r="Q1756" s="369"/>
      <c r="R1756" s="369"/>
      <c r="S1756" s="369"/>
      <c r="T1756" s="369"/>
      <c r="U1756" s="369"/>
      <c r="V1756" s="431"/>
      <c r="W1756" s="761"/>
      <c r="X1756" s="761"/>
      <c r="Y1756" s="763"/>
      <c r="Z1756" s="166"/>
      <c r="AA1756" s="166"/>
      <c r="AB1756" s="584"/>
    </row>
    <row r="1757" spans="1:28" ht="15.75" customHeight="1">
      <c r="A1757" s="806"/>
      <c r="B1757" s="751">
        <v>5</v>
      </c>
      <c r="C1757" s="752" t="s">
        <v>675</v>
      </c>
      <c r="D1757" s="751" t="s">
        <v>390</v>
      </c>
      <c r="E1757" s="753" t="s">
        <v>385</v>
      </c>
      <c r="F1757" s="750" t="s">
        <v>389</v>
      </c>
      <c r="G1757" s="166">
        <v>2015</v>
      </c>
      <c r="H1757" s="425"/>
      <c r="I1757" s="425"/>
      <c r="J1757" s="425"/>
      <c r="K1757" s="425"/>
      <c r="L1757" s="425"/>
      <c r="M1757" s="425"/>
      <c r="N1757" s="425"/>
      <c r="O1757" s="425"/>
      <c r="P1757" s="443"/>
      <c r="Q1757" s="425"/>
      <c r="R1757" s="425"/>
      <c r="S1757" s="425"/>
      <c r="T1757" s="425"/>
      <c r="U1757" s="425"/>
      <c r="V1757" s="445"/>
      <c r="W1757" s="761" t="s">
        <v>384</v>
      </c>
      <c r="X1757" s="761" t="s">
        <v>384</v>
      </c>
      <c r="Y1757" s="803">
        <v>0.33</v>
      </c>
      <c r="Z1757" s="435"/>
      <c r="AA1757" s="435"/>
      <c r="AB1757" s="586"/>
    </row>
    <row r="1758" spans="1:28" ht="15.75" customHeight="1">
      <c r="A1758" s="806"/>
      <c r="B1758" s="751"/>
      <c r="C1758" s="752"/>
      <c r="D1758" s="751"/>
      <c r="E1758" s="753"/>
      <c r="F1758" s="750"/>
      <c r="G1758" s="166">
        <v>2016</v>
      </c>
      <c r="H1758" s="426"/>
      <c r="I1758" s="426"/>
      <c r="J1758" s="425"/>
      <c r="K1758" s="425"/>
      <c r="L1758" s="425"/>
      <c r="M1758" s="425"/>
      <c r="N1758" s="425"/>
      <c r="O1758" s="425"/>
      <c r="P1758" s="425"/>
      <c r="Q1758" s="425"/>
      <c r="R1758" s="425"/>
      <c r="S1758" s="425"/>
      <c r="T1758" s="425"/>
      <c r="U1758" s="425"/>
      <c r="V1758" s="445"/>
      <c r="W1758" s="761"/>
      <c r="X1758" s="761"/>
      <c r="Y1758" s="803"/>
      <c r="Z1758" s="435"/>
      <c r="AA1758" s="435"/>
      <c r="AB1758" s="586"/>
    </row>
    <row r="1759" spans="1:28" ht="15.75" customHeight="1">
      <c r="A1759" s="806"/>
      <c r="B1759" s="751"/>
      <c r="C1759" s="752"/>
      <c r="D1759" s="751"/>
      <c r="E1759" s="753"/>
      <c r="F1759" s="750"/>
      <c r="G1759" s="166">
        <v>2023</v>
      </c>
      <c r="H1759" s="426"/>
      <c r="I1759" s="426"/>
      <c r="J1759" s="435"/>
      <c r="K1759" s="425"/>
      <c r="L1759" s="425"/>
      <c r="M1759" s="425"/>
      <c r="N1759" s="425"/>
      <c r="O1759" s="425"/>
      <c r="P1759" s="425"/>
      <c r="Q1759" s="425"/>
      <c r="R1759" s="425"/>
      <c r="S1759" s="425"/>
      <c r="T1759" s="425"/>
      <c r="U1759" s="425"/>
      <c r="V1759" s="445"/>
      <c r="W1759" s="761"/>
      <c r="X1759" s="761"/>
      <c r="Y1759" s="803"/>
      <c r="Z1759" s="435"/>
      <c r="AA1759" s="435"/>
      <c r="AB1759" s="586"/>
    </row>
    <row r="1760" spans="1:28" ht="15.75" customHeight="1">
      <c r="A1760" s="806"/>
      <c r="B1760" s="751"/>
      <c r="C1760" s="752"/>
      <c r="D1760" s="751"/>
      <c r="E1760" s="753"/>
      <c r="F1760" s="750" t="s">
        <v>388</v>
      </c>
      <c r="G1760" s="166">
        <v>2015</v>
      </c>
      <c r="H1760" s="365"/>
      <c r="I1760" s="365"/>
      <c r="J1760" s="166"/>
      <c r="K1760" s="369"/>
      <c r="L1760" s="369"/>
      <c r="M1760" s="369"/>
      <c r="N1760" s="369"/>
      <c r="O1760" s="369"/>
      <c r="P1760" s="369"/>
      <c r="Q1760" s="369"/>
      <c r="R1760" s="369"/>
      <c r="S1760" s="369"/>
      <c r="T1760" s="369"/>
      <c r="U1760" s="369"/>
      <c r="V1760" s="431"/>
      <c r="W1760" s="761"/>
      <c r="X1760" s="761"/>
      <c r="Y1760" s="803"/>
      <c r="Z1760" s="166"/>
      <c r="AA1760" s="166"/>
      <c r="AB1760" s="584"/>
    </row>
    <row r="1761" spans="1:28" ht="15.75" customHeight="1">
      <c r="A1761" s="806"/>
      <c r="B1761" s="751"/>
      <c r="C1761" s="752"/>
      <c r="D1761" s="751"/>
      <c r="E1761" s="753"/>
      <c r="F1761" s="750"/>
      <c r="G1761" s="166">
        <v>2016</v>
      </c>
      <c r="H1761" s="365"/>
      <c r="I1761" s="365"/>
      <c r="J1761" s="166"/>
      <c r="K1761" s="369"/>
      <c r="L1761" s="369"/>
      <c r="M1761" s="369"/>
      <c r="N1761" s="369"/>
      <c r="O1761" s="369"/>
      <c r="P1761" s="369"/>
      <c r="Q1761" s="369"/>
      <c r="R1761" s="369"/>
      <c r="S1761" s="369"/>
      <c r="T1761" s="369"/>
      <c r="U1761" s="369"/>
      <c r="V1761" s="431"/>
      <c r="W1761" s="761"/>
      <c r="X1761" s="761"/>
      <c r="Y1761" s="803"/>
      <c r="Z1761" s="166"/>
      <c r="AA1761" s="166"/>
      <c r="AB1761" s="584"/>
    </row>
    <row r="1762" spans="1:28" ht="15.75" customHeight="1">
      <c r="A1762" s="806"/>
      <c r="B1762" s="751"/>
      <c r="C1762" s="752"/>
      <c r="D1762" s="751"/>
      <c r="E1762" s="753"/>
      <c r="F1762" s="750"/>
      <c r="G1762" s="166">
        <v>2023</v>
      </c>
      <c r="H1762" s="365"/>
      <c r="I1762" s="365"/>
      <c r="J1762" s="166"/>
      <c r="K1762" s="369"/>
      <c r="L1762" s="369"/>
      <c r="M1762" s="369"/>
      <c r="N1762" s="369"/>
      <c r="O1762" s="369"/>
      <c r="P1762" s="369"/>
      <c r="Q1762" s="369"/>
      <c r="R1762" s="369"/>
      <c r="S1762" s="369"/>
      <c r="T1762" s="369"/>
      <c r="U1762" s="369"/>
      <c r="V1762" s="431"/>
      <c r="W1762" s="761"/>
      <c r="X1762" s="761"/>
      <c r="Y1762" s="803"/>
      <c r="Z1762" s="166"/>
      <c r="AA1762" s="166"/>
      <c r="AB1762" s="584"/>
    </row>
    <row r="1763" spans="1:28" ht="15.75" customHeight="1">
      <c r="A1763" s="806"/>
      <c r="B1763" s="751">
        <v>6</v>
      </c>
      <c r="C1763" s="752" t="s">
        <v>676</v>
      </c>
      <c r="D1763" s="751" t="s">
        <v>390</v>
      </c>
      <c r="E1763" s="753" t="s">
        <v>385</v>
      </c>
      <c r="F1763" s="750" t="s">
        <v>389</v>
      </c>
      <c r="G1763" s="166">
        <v>2015</v>
      </c>
      <c r="H1763" s="425"/>
      <c r="I1763" s="425"/>
      <c r="J1763" s="425"/>
      <c r="K1763" s="425"/>
      <c r="L1763" s="425"/>
      <c r="M1763" s="425"/>
      <c r="N1763" s="425"/>
      <c r="O1763" s="425"/>
      <c r="P1763" s="443"/>
      <c r="Q1763" s="425"/>
      <c r="R1763" s="425"/>
      <c r="S1763" s="425"/>
      <c r="T1763" s="425"/>
      <c r="U1763" s="425"/>
      <c r="V1763" s="445"/>
      <c r="W1763" s="761" t="s">
        <v>384</v>
      </c>
      <c r="X1763" s="761" t="s">
        <v>384</v>
      </c>
      <c r="Y1763" s="803">
        <v>1</v>
      </c>
      <c r="Z1763" s="435"/>
      <c r="AA1763" s="435"/>
      <c r="AB1763" s="586"/>
    </row>
    <row r="1764" spans="1:28" ht="15.75" customHeight="1">
      <c r="A1764" s="806"/>
      <c r="B1764" s="751"/>
      <c r="C1764" s="752"/>
      <c r="D1764" s="751"/>
      <c r="E1764" s="753"/>
      <c r="F1764" s="750"/>
      <c r="G1764" s="166">
        <v>2016</v>
      </c>
      <c r="H1764" s="426"/>
      <c r="I1764" s="426"/>
      <c r="J1764" s="425"/>
      <c r="K1764" s="425"/>
      <c r="L1764" s="425"/>
      <c r="M1764" s="425"/>
      <c r="N1764" s="425"/>
      <c r="O1764" s="425"/>
      <c r="P1764" s="425"/>
      <c r="Q1764" s="425"/>
      <c r="R1764" s="425"/>
      <c r="S1764" s="425"/>
      <c r="T1764" s="425"/>
      <c r="U1764" s="425"/>
      <c r="V1764" s="445"/>
      <c r="W1764" s="761"/>
      <c r="X1764" s="761"/>
      <c r="Y1764" s="803"/>
      <c r="Z1764" s="435"/>
      <c r="AA1764" s="435"/>
      <c r="AB1764" s="586"/>
    </row>
    <row r="1765" spans="1:28" ht="15.75" customHeight="1">
      <c r="A1765" s="806"/>
      <c r="B1765" s="751"/>
      <c r="C1765" s="752"/>
      <c r="D1765" s="751"/>
      <c r="E1765" s="753"/>
      <c r="F1765" s="750"/>
      <c r="G1765" s="166">
        <v>2023</v>
      </c>
      <c r="H1765" s="426"/>
      <c r="I1765" s="426"/>
      <c r="J1765" s="435"/>
      <c r="K1765" s="425"/>
      <c r="L1765" s="425"/>
      <c r="M1765" s="425"/>
      <c r="N1765" s="425"/>
      <c r="O1765" s="425"/>
      <c r="P1765" s="425"/>
      <c r="Q1765" s="425"/>
      <c r="R1765" s="425"/>
      <c r="S1765" s="425"/>
      <c r="T1765" s="425"/>
      <c r="U1765" s="425"/>
      <c r="V1765" s="445"/>
      <c r="W1765" s="761"/>
      <c r="X1765" s="761"/>
      <c r="Y1765" s="803"/>
      <c r="Z1765" s="435"/>
      <c r="AA1765" s="435"/>
      <c r="AB1765" s="586"/>
    </row>
    <row r="1766" spans="1:28" ht="15.75" customHeight="1">
      <c r="A1766" s="806"/>
      <c r="B1766" s="751"/>
      <c r="C1766" s="752"/>
      <c r="D1766" s="751"/>
      <c r="E1766" s="753"/>
      <c r="F1766" s="750" t="s">
        <v>388</v>
      </c>
      <c r="G1766" s="166">
        <v>2015</v>
      </c>
      <c r="H1766" s="365"/>
      <c r="I1766" s="365"/>
      <c r="J1766" s="166"/>
      <c r="K1766" s="369"/>
      <c r="L1766" s="369"/>
      <c r="M1766" s="369"/>
      <c r="N1766" s="369"/>
      <c r="O1766" s="369"/>
      <c r="P1766" s="369"/>
      <c r="Q1766" s="369"/>
      <c r="R1766" s="369"/>
      <c r="S1766" s="369"/>
      <c r="T1766" s="369"/>
      <c r="U1766" s="369"/>
      <c r="V1766" s="431"/>
      <c r="W1766" s="761"/>
      <c r="X1766" s="761"/>
      <c r="Y1766" s="803"/>
      <c r="Z1766" s="166"/>
      <c r="AA1766" s="166"/>
      <c r="AB1766" s="584"/>
    </row>
    <row r="1767" spans="1:28" ht="15.75" customHeight="1">
      <c r="A1767" s="806"/>
      <c r="B1767" s="751"/>
      <c r="C1767" s="752"/>
      <c r="D1767" s="751"/>
      <c r="E1767" s="753"/>
      <c r="F1767" s="750"/>
      <c r="G1767" s="166">
        <v>2016</v>
      </c>
      <c r="H1767" s="365"/>
      <c r="I1767" s="365"/>
      <c r="J1767" s="166"/>
      <c r="K1767" s="369"/>
      <c r="L1767" s="369"/>
      <c r="M1767" s="369"/>
      <c r="N1767" s="369"/>
      <c r="O1767" s="369"/>
      <c r="P1767" s="369"/>
      <c r="Q1767" s="369"/>
      <c r="R1767" s="369"/>
      <c r="S1767" s="369"/>
      <c r="T1767" s="369"/>
      <c r="U1767" s="369"/>
      <c r="V1767" s="431"/>
      <c r="W1767" s="761"/>
      <c r="X1767" s="761"/>
      <c r="Y1767" s="803"/>
      <c r="Z1767" s="166"/>
      <c r="AA1767" s="166"/>
      <c r="AB1767" s="584"/>
    </row>
    <row r="1768" spans="1:28" ht="15.75" customHeight="1">
      <c r="A1768" s="806"/>
      <c r="B1768" s="751"/>
      <c r="C1768" s="752"/>
      <c r="D1768" s="751"/>
      <c r="E1768" s="753"/>
      <c r="F1768" s="750"/>
      <c r="G1768" s="166">
        <v>2023</v>
      </c>
      <c r="H1768" s="365"/>
      <c r="I1768" s="365"/>
      <c r="J1768" s="166"/>
      <c r="K1768" s="369"/>
      <c r="L1768" s="369"/>
      <c r="M1768" s="369"/>
      <c r="N1768" s="369"/>
      <c r="O1768" s="369"/>
      <c r="P1768" s="369"/>
      <c r="Q1768" s="369"/>
      <c r="R1768" s="369"/>
      <c r="S1768" s="369"/>
      <c r="T1768" s="369"/>
      <c r="U1768" s="369"/>
      <c r="V1768" s="431"/>
      <c r="W1768" s="761"/>
      <c r="X1768" s="761"/>
      <c r="Y1768" s="803"/>
      <c r="Z1768" s="166"/>
      <c r="AA1768" s="166"/>
      <c r="AB1768" s="584"/>
    </row>
    <row r="1769" spans="1:28" ht="12" customHeight="1">
      <c r="A1769" s="806"/>
      <c r="B1769" s="764" t="s">
        <v>140</v>
      </c>
      <c r="C1769" s="764"/>
      <c r="D1769" s="764"/>
      <c r="E1769" s="764"/>
      <c r="F1769" s="764"/>
      <c r="G1769" s="764"/>
      <c r="H1769" s="764"/>
      <c r="I1769" s="764"/>
      <c r="J1769" s="764"/>
      <c r="K1769" s="764"/>
      <c r="L1769" s="764"/>
      <c r="M1769" s="764"/>
      <c r="N1769" s="764"/>
      <c r="O1769" s="764"/>
      <c r="P1769" s="764"/>
      <c r="Q1769" s="764"/>
      <c r="R1769" s="764"/>
      <c r="S1769" s="764"/>
      <c r="T1769" s="764"/>
      <c r="U1769" s="764"/>
      <c r="V1769" s="764"/>
      <c r="W1769" s="764"/>
      <c r="X1769" s="764"/>
      <c r="Y1769" s="764"/>
      <c r="Z1769" s="764"/>
      <c r="AA1769" s="764"/>
      <c r="AB1769" s="764"/>
    </row>
    <row r="1770" spans="1:28" ht="12" customHeight="1">
      <c r="A1770" s="806"/>
      <c r="B1770" s="764"/>
      <c r="C1770" s="764"/>
      <c r="D1770" s="764"/>
      <c r="E1770" s="764"/>
      <c r="F1770" s="764"/>
      <c r="G1770" s="764"/>
      <c r="H1770" s="764"/>
      <c r="I1770" s="764"/>
      <c r="J1770" s="764"/>
      <c r="K1770" s="764"/>
      <c r="L1770" s="764"/>
      <c r="M1770" s="764"/>
      <c r="N1770" s="764"/>
      <c r="O1770" s="764"/>
      <c r="P1770" s="764"/>
      <c r="Q1770" s="764"/>
      <c r="R1770" s="764"/>
      <c r="S1770" s="764"/>
      <c r="T1770" s="764"/>
      <c r="U1770" s="764"/>
      <c r="V1770" s="764"/>
      <c r="W1770" s="764"/>
      <c r="X1770" s="764"/>
      <c r="Y1770" s="764"/>
      <c r="Z1770" s="764"/>
      <c r="AA1770" s="764"/>
      <c r="AB1770" s="764"/>
    </row>
    <row r="1771" spans="1:28" ht="12" customHeight="1">
      <c r="A1771" s="806"/>
      <c r="B1771" s="808" t="s">
        <v>398</v>
      </c>
      <c r="C1771" s="809"/>
      <c r="D1771" s="809"/>
      <c r="E1771" s="809"/>
      <c r="F1771" s="809"/>
      <c r="G1771" s="809"/>
      <c r="H1771" s="809"/>
      <c r="I1771" s="809"/>
      <c r="J1771" s="809"/>
      <c r="K1771" s="809"/>
      <c r="L1771" s="809"/>
      <c r="M1771" s="809"/>
      <c r="N1771" s="809"/>
      <c r="O1771" s="809"/>
      <c r="P1771" s="809"/>
      <c r="Q1771" s="809"/>
      <c r="R1771" s="809"/>
      <c r="S1771" s="809"/>
      <c r="T1771" s="809"/>
      <c r="U1771" s="809"/>
      <c r="V1771" s="809"/>
      <c r="W1771" s="809"/>
      <c r="X1771" s="809"/>
      <c r="Y1771" s="809"/>
      <c r="Z1771" s="809"/>
      <c r="AA1771" s="809"/>
      <c r="AB1771" s="809"/>
    </row>
    <row r="1772" spans="1:28" ht="15.75" customHeight="1">
      <c r="A1772" s="806"/>
      <c r="B1772" s="751">
        <v>1</v>
      </c>
      <c r="C1772" s="752" t="s">
        <v>399</v>
      </c>
      <c r="D1772" s="751" t="s">
        <v>386</v>
      </c>
      <c r="E1772" s="753" t="s">
        <v>385</v>
      </c>
      <c r="F1772" s="750" t="s">
        <v>389</v>
      </c>
      <c r="G1772" s="166">
        <v>2015</v>
      </c>
      <c r="H1772" s="425"/>
      <c r="I1772" s="425"/>
      <c r="J1772" s="425"/>
      <c r="K1772" s="425"/>
      <c r="L1772" s="425"/>
      <c r="M1772" s="425"/>
      <c r="N1772" s="425"/>
      <c r="O1772" s="425"/>
      <c r="P1772" s="443"/>
      <c r="Q1772" s="425"/>
      <c r="R1772" s="425"/>
      <c r="S1772" s="425"/>
      <c r="T1772" s="425"/>
      <c r="U1772" s="425"/>
      <c r="V1772" s="445"/>
      <c r="W1772" s="761" t="s">
        <v>384</v>
      </c>
      <c r="X1772" s="761" t="s">
        <v>384</v>
      </c>
      <c r="Y1772" s="763">
        <v>14780</v>
      </c>
      <c r="Z1772" s="435"/>
      <c r="AA1772" s="435"/>
      <c r="AB1772" s="586"/>
    </row>
    <row r="1773" spans="1:28" ht="15.75" customHeight="1">
      <c r="A1773" s="806"/>
      <c r="B1773" s="751"/>
      <c r="C1773" s="752"/>
      <c r="D1773" s="751"/>
      <c r="E1773" s="753"/>
      <c r="F1773" s="750"/>
      <c r="G1773" s="166">
        <v>2016</v>
      </c>
      <c r="H1773" s="426"/>
      <c r="I1773" s="426"/>
      <c r="J1773" s="425"/>
      <c r="K1773" s="425"/>
      <c r="L1773" s="425"/>
      <c r="M1773" s="425"/>
      <c r="N1773" s="425"/>
      <c r="O1773" s="425"/>
      <c r="P1773" s="425"/>
      <c r="Q1773" s="425"/>
      <c r="R1773" s="425"/>
      <c r="S1773" s="425"/>
      <c r="T1773" s="425"/>
      <c r="U1773" s="425"/>
      <c r="V1773" s="445"/>
      <c r="W1773" s="761"/>
      <c r="X1773" s="761"/>
      <c r="Y1773" s="763"/>
      <c r="Z1773" s="435"/>
      <c r="AA1773" s="435"/>
      <c r="AB1773" s="586"/>
    </row>
    <row r="1774" spans="1:28" ht="15.75" customHeight="1">
      <c r="A1774" s="806"/>
      <c r="B1774" s="751"/>
      <c r="C1774" s="752"/>
      <c r="D1774" s="751"/>
      <c r="E1774" s="753"/>
      <c r="F1774" s="750"/>
      <c r="G1774" s="166">
        <v>2023</v>
      </c>
      <c r="H1774" s="426"/>
      <c r="I1774" s="426"/>
      <c r="J1774" s="435"/>
      <c r="K1774" s="425"/>
      <c r="L1774" s="425"/>
      <c r="M1774" s="425"/>
      <c r="N1774" s="425"/>
      <c r="O1774" s="425"/>
      <c r="P1774" s="425"/>
      <c r="Q1774" s="425"/>
      <c r="R1774" s="425"/>
      <c r="S1774" s="425"/>
      <c r="T1774" s="425"/>
      <c r="U1774" s="425"/>
      <c r="V1774" s="445"/>
      <c r="W1774" s="761"/>
      <c r="X1774" s="761"/>
      <c r="Y1774" s="763"/>
      <c r="Z1774" s="435"/>
      <c r="AA1774" s="435"/>
      <c r="AB1774" s="586"/>
    </row>
    <row r="1775" spans="1:28" ht="15.75" customHeight="1">
      <c r="A1775" s="806"/>
      <c r="B1775" s="751"/>
      <c r="C1775" s="752"/>
      <c r="D1775" s="751"/>
      <c r="E1775" s="753"/>
      <c r="F1775" s="750" t="s">
        <v>388</v>
      </c>
      <c r="G1775" s="166">
        <v>2015</v>
      </c>
      <c r="H1775" s="365"/>
      <c r="I1775" s="365"/>
      <c r="J1775" s="166"/>
      <c r="K1775" s="369"/>
      <c r="L1775" s="369"/>
      <c r="M1775" s="369"/>
      <c r="N1775" s="369"/>
      <c r="O1775" s="369"/>
      <c r="P1775" s="369"/>
      <c r="Q1775" s="369"/>
      <c r="R1775" s="369"/>
      <c r="S1775" s="369"/>
      <c r="T1775" s="369"/>
      <c r="U1775" s="369"/>
      <c r="V1775" s="357"/>
      <c r="W1775" s="761"/>
      <c r="X1775" s="761"/>
      <c r="Y1775" s="763"/>
      <c r="Z1775" s="166"/>
      <c r="AA1775" s="166"/>
      <c r="AB1775" s="584"/>
    </row>
    <row r="1776" spans="1:28" ht="15.75" customHeight="1">
      <c r="A1776" s="806"/>
      <c r="B1776" s="751"/>
      <c r="C1776" s="752"/>
      <c r="D1776" s="751"/>
      <c r="E1776" s="753"/>
      <c r="F1776" s="750"/>
      <c r="G1776" s="166">
        <v>2016</v>
      </c>
      <c r="H1776" s="365"/>
      <c r="I1776" s="365"/>
      <c r="J1776" s="166"/>
      <c r="K1776" s="369"/>
      <c r="L1776" s="369"/>
      <c r="M1776" s="369"/>
      <c r="N1776" s="369"/>
      <c r="O1776" s="369"/>
      <c r="P1776" s="369"/>
      <c r="Q1776" s="369"/>
      <c r="R1776" s="369"/>
      <c r="S1776" s="369"/>
      <c r="T1776" s="369"/>
      <c r="U1776" s="369"/>
      <c r="V1776" s="357"/>
      <c r="W1776" s="761"/>
      <c r="X1776" s="761"/>
      <c r="Y1776" s="763"/>
      <c r="Z1776" s="166"/>
      <c r="AA1776" s="166"/>
      <c r="AB1776" s="584"/>
    </row>
    <row r="1777" spans="1:28" ht="15.75" customHeight="1">
      <c r="A1777" s="806"/>
      <c r="B1777" s="751"/>
      <c r="C1777" s="752"/>
      <c r="D1777" s="751"/>
      <c r="E1777" s="753"/>
      <c r="F1777" s="750"/>
      <c r="G1777" s="166">
        <v>2023</v>
      </c>
      <c r="H1777" s="365"/>
      <c r="I1777" s="365"/>
      <c r="J1777" s="166"/>
      <c r="K1777" s="369"/>
      <c r="L1777" s="369"/>
      <c r="M1777" s="369"/>
      <c r="N1777" s="369"/>
      <c r="O1777" s="369"/>
      <c r="P1777" s="369"/>
      <c r="Q1777" s="369"/>
      <c r="R1777" s="369"/>
      <c r="S1777" s="369"/>
      <c r="T1777" s="369"/>
      <c r="U1777" s="369"/>
      <c r="V1777" s="431"/>
      <c r="W1777" s="761"/>
      <c r="X1777" s="761"/>
      <c r="Y1777" s="763"/>
      <c r="Z1777" s="166"/>
      <c r="AA1777" s="166"/>
      <c r="AB1777" s="584"/>
    </row>
    <row r="1778" spans="1:28" ht="15.75" customHeight="1">
      <c r="A1778" s="806"/>
      <c r="B1778" s="751">
        <v>2</v>
      </c>
      <c r="C1778" s="752" t="s">
        <v>675</v>
      </c>
      <c r="D1778" s="751" t="s">
        <v>390</v>
      </c>
      <c r="E1778" s="753" t="s">
        <v>385</v>
      </c>
      <c r="F1778" s="750" t="s">
        <v>389</v>
      </c>
      <c r="G1778" s="166">
        <v>2015</v>
      </c>
      <c r="H1778" s="425"/>
      <c r="I1778" s="425"/>
      <c r="J1778" s="425"/>
      <c r="K1778" s="425"/>
      <c r="L1778" s="425"/>
      <c r="M1778" s="425"/>
      <c r="N1778" s="425"/>
      <c r="O1778" s="425"/>
      <c r="P1778" s="443"/>
      <c r="Q1778" s="425"/>
      <c r="R1778" s="425"/>
      <c r="S1778" s="425"/>
      <c r="T1778" s="425"/>
      <c r="U1778" s="425"/>
      <c r="V1778" s="445"/>
      <c r="W1778" s="761" t="s">
        <v>384</v>
      </c>
      <c r="X1778" s="761" t="s">
        <v>384</v>
      </c>
      <c r="Y1778" s="803">
        <v>0.5</v>
      </c>
      <c r="Z1778" s="435"/>
      <c r="AA1778" s="435"/>
      <c r="AB1778" s="586"/>
    </row>
    <row r="1779" spans="1:28" ht="15.75" customHeight="1">
      <c r="A1779" s="806"/>
      <c r="B1779" s="751"/>
      <c r="C1779" s="752"/>
      <c r="D1779" s="751"/>
      <c r="E1779" s="753"/>
      <c r="F1779" s="750"/>
      <c r="G1779" s="166">
        <v>2016</v>
      </c>
      <c r="H1779" s="426"/>
      <c r="I1779" s="426"/>
      <c r="J1779" s="425"/>
      <c r="K1779" s="425"/>
      <c r="L1779" s="425"/>
      <c r="M1779" s="425"/>
      <c r="N1779" s="425"/>
      <c r="O1779" s="425"/>
      <c r="P1779" s="425"/>
      <c r="Q1779" s="425"/>
      <c r="R1779" s="425"/>
      <c r="S1779" s="425"/>
      <c r="T1779" s="425"/>
      <c r="U1779" s="425"/>
      <c r="V1779" s="445"/>
      <c r="W1779" s="761"/>
      <c r="X1779" s="761"/>
      <c r="Y1779" s="803"/>
      <c r="Z1779" s="435"/>
      <c r="AA1779" s="435"/>
      <c r="AB1779" s="586"/>
    </row>
    <row r="1780" spans="1:28" ht="15.75" customHeight="1">
      <c r="A1780" s="806"/>
      <c r="B1780" s="751"/>
      <c r="C1780" s="752"/>
      <c r="D1780" s="751"/>
      <c r="E1780" s="753"/>
      <c r="F1780" s="750"/>
      <c r="G1780" s="166">
        <v>2023</v>
      </c>
      <c r="H1780" s="426"/>
      <c r="I1780" s="426"/>
      <c r="J1780" s="435"/>
      <c r="K1780" s="425"/>
      <c r="L1780" s="425"/>
      <c r="M1780" s="425"/>
      <c r="N1780" s="425"/>
      <c r="O1780" s="425"/>
      <c r="P1780" s="425"/>
      <c r="Q1780" s="425"/>
      <c r="R1780" s="425"/>
      <c r="S1780" s="425"/>
      <c r="T1780" s="425"/>
      <c r="U1780" s="425"/>
      <c r="V1780" s="445"/>
      <c r="W1780" s="761"/>
      <c r="X1780" s="761"/>
      <c r="Y1780" s="803"/>
      <c r="Z1780" s="435"/>
      <c r="AA1780" s="435"/>
      <c r="AB1780" s="586"/>
    </row>
    <row r="1781" spans="1:28" ht="15.75" customHeight="1">
      <c r="A1781" s="806"/>
      <c r="B1781" s="751"/>
      <c r="C1781" s="752"/>
      <c r="D1781" s="751"/>
      <c r="E1781" s="753"/>
      <c r="F1781" s="750" t="s">
        <v>388</v>
      </c>
      <c r="G1781" s="166">
        <v>2015</v>
      </c>
      <c r="H1781" s="365"/>
      <c r="I1781" s="365"/>
      <c r="J1781" s="166"/>
      <c r="K1781" s="369"/>
      <c r="L1781" s="369"/>
      <c r="M1781" s="369"/>
      <c r="N1781" s="369"/>
      <c r="O1781" s="369"/>
      <c r="P1781" s="369"/>
      <c r="Q1781" s="369"/>
      <c r="R1781" s="369"/>
      <c r="S1781" s="369"/>
      <c r="T1781" s="369"/>
      <c r="U1781" s="369"/>
      <c r="V1781" s="357"/>
      <c r="W1781" s="761"/>
      <c r="X1781" s="761"/>
      <c r="Y1781" s="803"/>
      <c r="Z1781" s="166"/>
      <c r="AA1781" s="166"/>
      <c r="AB1781" s="584"/>
    </row>
    <row r="1782" spans="1:28" ht="15.75" customHeight="1">
      <c r="A1782" s="806"/>
      <c r="B1782" s="751"/>
      <c r="C1782" s="752"/>
      <c r="D1782" s="751"/>
      <c r="E1782" s="753"/>
      <c r="F1782" s="750"/>
      <c r="G1782" s="166">
        <v>2016</v>
      </c>
      <c r="H1782" s="365"/>
      <c r="I1782" s="365"/>
      <c r="J1782" s="166"/>
      <c r="K1782" s="369"/>
      <c r="L1782" s="369"/>
      <c r="M1782" s="369"/>
      <c r="N1782" s="369"/>
      <c r="O1782" s="369"/>
      <c r="P1782" s="369"/>
      <c r="Q1782" s="369"/>
      <c r="R1782" s="369"/>
      <c r="S1782" s="369"/>
      <c r="T1782" s="369"/>
      <c r="U1782" s="369"/>
      <c r="V1782" s="357"/>
      <c r="W1782" s="761"/>
      <c r="X1782" s="761"/>
      <c r="Y1782" s="803"/>
      <c r="Z1782" s="166"/>
      <c r="AA1782" s="166"/>
      <c r="AB1782" s="584"/>
    </row>
    <row r="1783" spans="1:28" ht="15.75" customHeight="1">
      <c r="A1783" s="806"/>
      <c r="B1783" s="751"/>
      <c r="C1783" s="752"/>
      <c r="D1783" s="751"/>
      <c r="E1783" s="753"/>
      <c r="F1783" s="750"/>
      <c r="G1783" s="166">
        <v>2023</v>
      </c>
      <c r="H1783" s="365"/>
      <c r="I1783" s="365"/>
      <c r="J1783" s="166"/>
      <c r="K1783" s="369"/>
      <c r="L1783" s="369"/>
      <c r="M1783" s="369"/>
      <c r="N1783" s="369"/>
      <c r="O1783" s="369"/>
      <c r="P1783" s="369"/>
      <c r="Q1783" s="369"/>
      <c r="R1783" s="369"/>
      <c r="S1783" s="369"/>
      <c r="T1783" s="369"/>
      <c r="U1783" s="369"/>
      <c r="V1783" s="431"/>
      <c r="W1783" s="761"/>
      <c r="X1783" s="761"/>
      <c r="Y1783" s="803"/>
      <c r="Z1783" s="166"/>
      <c r="AA1783" s="166"/>
      <c r="AB1783" s="584"/>
    </row>
    <row r="1784" spans="1:28" ht="12" customHeight="1">
      <c r="A1784" s="806"/>
      <c r="B1784" s="764" t="s">
        <v>140</v>
      </c>
      <c r="C1784" s="764"/>
      <c r="D1784" s="764"/>
      <c r="E1784" s="764"/>
      <c r="F1784" s="764"/>
      <c r="G1784" s="764"/>
      <c r="H1784" s="764"/>
      <c r="I1784" s="764"/>
      <c r="J1784" s="764"/>
      <c r="K1784" s="764"/>
      <c r="L1784" s="764"/>
      <c r="M1784" s="764"/>
      <c r="N1784" s="764"/>
      <c r="O1784" s="764"/>
      <c r="P1784" s="764"/>
      <c r="Q1784" s="764"/>
      <c r="R1784" s="764"/>
      <c r="S1784" s="764"/>
      <c r="T1784" s="764"/>
      <c r="U1784" s="764"/>
      <c r="V1784" s="764"/>
      <c r="W1784" s="764"/>
      <c r="X1784" s="764"/>
      <c r="Y1784" s="764"/>
      <c r="Z1784" s="764"/>
      <c r="AA1784" s="764"/>
      <c r="AB1784" s="764"/>
    </row>
    <row r="1785" spans="1:28" ht="13.5" customHeight="1">
      <c r="A1785" s="810"/>
      <c r="B1785" s="810"/>
      <c r="C1785" s="810"/>
      <c r="D1785" s="810"/>
      <c r="E1785" s="810"/>
      <c r="F1785" s="810"/>
      <c r="G1785" s="810"/>
      <c r="H1785" s="810"/>
      <c r="I1785" s="810"/>
      <c r="J1785" s="810"/>
      <c r="K1785" s="810"/>
      <c r="L1785" s="810"/>
      <c r="M1785" s="810"/>
      <c r="N1785" s="810"/>
      <c r="O1785" s="810"/>
      <c r="P1785" s="810"/>
      <c r="Q1785" s="810"/>
      <c r="R1785" s="810"/>
      <c r="S1785" s="810"/>
      <c r="T1785" s="810"/>
      <c r="U1785" s="810"/>
      <c r="V1785" s="810"/>
      <c r="W1785" s="810"/>
      <c r="X1785" s="810"/>
      <c r="Y1785" s="810"/>
      <c r="Z1785" s="810"/>
      <c r="AA1785" s="810"/>
      <c r="AB1785" s="810"/>
    </row>
    <row r="1786" spans="1:28" ht="13.5" customHeight="1">
      <c r="A1786" s="811" t="s">
        <v>1046</v>
      </c>
      <c r="B1786" s="812"/>
      <c r="C1786" s="812"/>
      <c r="D1786" s="812"/>
      <c r="E1786" s="812"/>
      <c r="F1786" s="812"/>
      <c r="G1786" s="812"/>
      <c r="H1786" s="812"/>
      <c r="I1786" s="812"/>
      <c r="J1786" s="812"/>
      <c r="K1786" s="812"/>
      <c r="L1786" s="812"/>
      <c r="M1786" s="812"/>
      <c r="N1786" s="812"/>
      <c r="O1786" s="812"/>
      <c r="P1786" s="812"/>
      <c r="Q1786" s="812"/>
      <c r="R1786" s="812"/>
      <c r="S1786" s="812"/>
      <c r="T1786" s="812"/>
      <c r="U1786" s="812"/>
      <c r="V1786" s="812"/>
      <c r="W1786" s="812"/>
      <c r="X1786" s="812"/>
      <c r="Y1786" s="812"/>
      <c r="Z1786" s="812"/>
      <c r="AA1786" s="812"/>
      <c r="AB1786" s="812"/>
    </row>
    <row r="1787" spans="1:28" ht="13.5" customHeight="1">
      <c r="A1787" s="647"/>
      <c r="B1787" s="738" t="s">
        <v>1343</v>
      </c>
      <c r="C1787" s="739"/>
      <c r="D1787" s="739"/>
      <c r="E1787" s="739"/>
      <c r="F1787" s="739"/>
      <c r="G1787" s="739"/>
      <c r="H1787" s="739"/>
      <c r="I1787" s="739"/>
      <c r="J1787" s="739"/>
      <c r="K1787" s="739"/>
      <c r="L1787" s="739"/>
      <c r="M1787" s="739"/>
      <c r="N1787" s="739"/>
      <c r="O1787" s="739"/>
      <c r="P1787" s="739"/>
      <c r="Q1787" s="739"/>
      <c r="R1787" s="739"/>
      <c r="S1787" s="739"/>
      <c r="T1787" s="739"/>
      <c r="U1787" s="739"/>
      <c r="V1787" s="739"/>
      <c r="W1787" s="739"/>
      <c r="X1787" s="739"/>
      <c r="Y1787" s="739"/>
      <c r="Z1787" s="739"/>
      <c r="AA1787" s="739"/>
      <c r="AB1787" s="740"/>
    </row>
    <row r="1788" spans="1:28" ht="14.25" customHeight="1">
      <c r="A1788" s="419"/>
      <c r="B1788" s="813" t="s">
        <v>1044</v>
      </c>
      <c r="C1788" s="814"/>
      <c r="D1788" s="814"/>
      <c r="E1788" s="814"/>
      <c r="F1788" s="814"/>
      <c r="G1788" s="814"/>
      <c r="H1788" s="814"/>
      <c r="I1788" s="814"/>
      <c r="J1788" s="814"/>
      <c r="K1788" s="814"/>
      <c r="L1788" s="814"/>
      <c r="M1788" s="814"/>
      <c r="N1788" s="814"/>
      <c r="O1788" s="814"/>
      <c r="P1788" s="814"/>
      <c r="Q1788" s="814"/>
      <c r="R1788" s="814"/>
      <c r="S1788" s="814"/>
      <c r="T1788" s="814"/>
      <c r="U1788" s="814"/>
      <c r="V1788" s="814"/>
      <c r="W1788" s="814"/>
      <c r="X1788" s="814"/>
      <c r="Y1788" s="814"/>
      <c r="Z1788" s="814"/>
      <c r="AA1788" s="814"/>
      <c r="AB1788" s="814"/>
    </row>
    <row r="1789" spans="1:28" ht="12" customHeight="1">
      <c r="A1789" s="420"/>
      <c r="B1789" s="813" t="s">
        <v>1045</v>
      </c>
      <c r="C1789" s="814"/>
      <c r="D1789" s="814"/>
      <c r="E1789" s="814"/>
      <c r="F1789" s="814"/>
      <c r="G1789" s="814"/>
      <c r="H1789" s="814"/>
      <c r="I1789" s="814"/>
      <c r="J1789" s="814"/>
      <c r="K1789" s="814"/>
      <c r="L1789" s="814"/>
      <c r="M1789" s="814"/>
      <c r="N1789" s="814"/>
      <c r="O1789" s="814"/>
      <c r="P1789" s="814"/>
      <c r="Q1789" s="814"/>
      <c r="R1789" s="814"/>
      <c r="S1789" s="814"/>
      <c r="T1789" s="814"/>
      <c r="U1789" s="814"/>
      <c r="V1789" s="814"/>
      <c r="W1789" s="814"/>
      <c r="X1789" s="814"/>
      <c r="Y1789" s="814"/>
      <c r="Z1789" s="814"/>
      <c r="AA1789" s="814"/>
      <c r="AB1789" s="814"/>
    </row>
    <row r="1790" spans="1:28" ht="14.25" customHeight="1">
      <c r="A1790" s="421"/>
      <c r="B1790" s="813" t="s">
        <v>1301</v>
      </c>
      <c r="C1790" s="814"/>
      <c r="D1790" s="814"/>
      <c r="E1790" s="814"/>
      <c r="F1790" s="814"/>
      <c r="G1790" s="814"/>
      <c r="H1790" s="814"/>
      <c r="I1790" s="814"/>
      <c r="J1790" s="814"/>
      <c r="K1790" s="814"/>
      <c r="L1790" s="814"/>
      <c r="M1790" s="814"/>
      <c r="N1790" s="814"/>
      <c r="O1790" s="814"/>
      <c r="P1790" s="814"/>
      <c r="Q1790" s="814"/>
      <c r="R1790" s="814"/>
      <c r="S1790" s="814"/>
      <c r="T1790" s="814"/>
      <c r="U1790" s="814"/>
      <c r="V1790" s="814"/>
      <c r="W1790" s="814"/>
      <c r="X1790" s="814"/>
      <c r="Y1790" s="814"/>
      <c r="Z1790" s="814"/>
      <c r="AA1790" s="814"/>
      <c r="AB1790" s="814"/>
    </row>
    <row r="1791" spans="1:28" ht="12" customHeight="1">
      <c r="A1791" s="815" t="s">
        <v>379</v>
      </c>
      <c r="B1791" s="815"/>
      <c r="C1791" s="815"/>
      <c r="D1791" s="815"/>
      <c r="E1791" s="815"/>
      <c r="F1791" s="815"/>
      <c r="G1791" s="815"/>
      <c r="H1791" s="815"/>
      <c r="I1791" s="815"/>
      <c r="J1791" s="815"/>
      <c r="K1791" s="815"/>
      <c r="L1791" s="815"/>
      <c r="M1791" s="815"/>
      <c r="N1791" s="815"/>
      <c r="O1791" s="815"/>
      <c r="P1791" s="815"/>
      <c r="Q1791" s="815"/>
      <c r="R1791" s="815"/>
      <c r="S1791" s="815"/>
      <c r="T1791" s="815"/>
      <c r="U1791" s="815"/>
      <c r="V1791" s="815"/>
      <c r="W1791" s="815"/>
      <c r="X1791" s="815"/>
      <c r="Y1791" s="815"/>
      <c r="Z1791" s="815"/>
      <c r="AA1791" s="815"/>
      <c r="AB1791" s="815"/>
    </row>
    <row r="1792" spans="1:28" ht="12" customHeight="1">
      <c r="A1792" s="815" t="s">
        <v>383</v>
      </c>
      <c r="B1792" s="815"/>
      <c r="C1792" s="815"/>
      <c r="D1792" s="815"/>
      <c r="E1792" s="815"/>
      <c r="F1792" s="815"/>
      <c r="G1792" s="815"/>
      <c r="H1792" s="815"/>
      <c r="I1792" s="815"/>
      <c r="J1792" s="815"/>
      <c r="K1792" s="815"/>
      <c r="L1792" s="815"/>
      <c r="M1792" s="815"/>
      <c r="N1792" s="815"/>
      <c r="O1792" s="815"/>
      <c r="P1792" s="815"/>
      <c r="Q1792" s="815"/>
      <c r="R1792" s="815"/>
      <c r="S1792" s="815"/>
      <c r="T1792" s="815"/>
      <c r="U1792" s="815"/>
      <c r="V1792" s="815"/>
      <c r="W1792" s="815"/>
      <c r="X1792" s="815"/>
      <c r="Y1792" s="815"/>
      <c r="Z1792" s="815"/>
      <c r="AA1792" s="815"/>
      <c r="AB1792" s="815"/>
    </row>
    <row r="1793" spans="1:28" ht="12" customHeight="1">
      <c r="A1793" s="815" t="s">
        <v>123</v>
      </c>
      <c r="B1793" s="815"/>
      <c r="C1793" s="815"/>
      <c r="D1793" s="815"/>
      <c r="E1793" s="815"/>
      <c r="F1793" s="815"/>
      <c r="G1793" s="815"/>
      <c r="H1793" s="815"/>
      <c r="I1793" s="815"/>
      <c r="J1793" s="815"/>
      <c r="K1793" s="815"/>
      <c r="L1793" s="815"/>
      <c r="M1793" s="815"/>
      <c r="N1793" s="815"/>
      <c r="O1793" s="815"/>
      <c r="P1793" s="815"/>
      <c r="Q1793" s="815"/>
      <c r="R1793" s="815"/>
      <c r="S1793" s="815"/>
      <c r="T1793" s="815"/>
      <c r="U1793" s="815"/>
      <c r="V1793" s="815"/>
      <c r="W1793" s="815"/>
      <c r="X1793" s="815"/>
      <c r="Y1793" s="815"/>
      <c r="Z1793" s="815"/>
      <c r="AA1793" s="815"/>
      <c r="AB1793" s="815"/>
    </row>
    <row r="1794" spans="1:28" ht="12" customHeight="1">
      <c r="A1794" s="815" t="s">
        <v>141</v>
      </c>
      <c r="B1794" s="815"/>
      <c r="C1794" s="815"/>
      <c r="D1794" s="815"/>
      <c r="E1794" s="815"/>
      <c r="F1794" s="815"/>
      <c r="G1794" s="815"/>
      <c r="H1794" s="815"/>
      <c r="I1794" s="815"/>
      <c r="J1794" s="815"/>
      <c r="K1794" s="815"/>
      <c r="L1794" s="815"/>
      <c r="M1794" s="815"/>
      <c r="N1794" s="815"/>
      <c r="O1794" s="815"/>
      <c r="P1794" s="815"/>
      <c r="Q1794" s="815"/>
      <c r="R1794" s="815"/>
      <c r="S1794" s="815"/>
      <c r="T1794" s="815"/>
      <c r="U1794" s="815"/>
      <c r="V1794" s="815"/>
      <c r="W1794" s="815"/>
      <c r="X1794" s="815"/>
      <c r="Y1794" s="815"/>
      <c r="Z1794" s="815"/>
      <c r="AA1794" s="815"/>
      <c r="AB1794" s="815"/>
    </row>
    <row r="1795" spans="1:28" ht="12" customHeight="1">
      <c r="A1795" s="816" t="s">
        <v>329</v>
      </c>
      <c r="B1795" s="816"/>
      <c r="C1795" s="816"/>
      <c r="D1795" s="816"/>
      <c r="E1795" s="816"/>
      <c r="F1795" s="816"/>
      <c r="G1795" s="816"/>
      <c r="H1795" s="816"/>
      <c r="I1795" s="816"/>
      <c r="J1795" s="816"/>
      <c r="K1795" s="816"/>
      <c r="L1795" s="816"/>
      <c r="M1795" s="816"/>
      <c r="N1795" s="816"/>
      <c r="O1795" s="816"/>
      <c r="P1795" s="816"/>
      <c r="Q1795" s="816"/>
      <c r="R1795" s="816"/>
      <c r="S1795" s="816"/>
      <c r="T1795" s="816"/>
      <c r="U1795" s="816"/>
      <c r="V1795" s="816"/>
      <c r="W1795" s="816"/>
      <c r="X1795" s="816"/>
      <c r="Y1795" s="816"/>
      <c r="Z1795" s="816"/>
      <c r="AA1795" s="816"/>
      <c r="AB1795" s="816"/>
    </row>
    <row r="1796" spans="1:28" ht="12" customHeight="1">
      <c r="A1796" s="815" t="s">
        <v>155</v>
      </c>
      <c r="B1796" s="815"/>
      <c r="C1796" s="815"/>
      <c r="D1796" s="815"/>
      <c r="E1796" s="815"/>
      <c r="F1796" s="815"/>
      <c r="G1796" s="815"/>
      <c r="H1796" s="815"/>
      <c r="I1796" s="815"/>
      <c r="J1796" s="815"/>
      <c r="K1796" s="815"/>
      <c r="L1796" s="815"/>
      <c r="M1796" s="815"/>
      <c r="N1796" s="815"/>
      <c r="O1796" s="815"/>
      <c r="P1796" s="815"/>
      <c r="Q1796" s="815"/>
      <c r="R1796" s="815"/>
      <c r="S1796" s="815"/>
      <c r="T1796" s="815"/>
      <c r="U1796" s="815"/>
      <c r="V1796" s="815"/>
      <c r="W1796" s="815"/>
      <c r="X1796" s="815"/>
      <c r="Y1796" s="815"/>
      <c r="Z1796" s="815"/>
      <c r="AA1796" s="815"/>
      <c r="AB1796" s="815"/>
    </row>
    <row r="1797" spans="1:28" ht="12" customHeight="1">
      <c r="A1797" s="815" t="s">
        <v>332</v>
      </c>
      <c r="B1797" s="815"/>
      <c r="C1797" s="815"/>
      <c r="D1797" s="815"/>
      <c r="E1797" s="815"/>
      <c r="F1797" s="815"/>
      <c r="G1797" s="815"/>
      <c r="H1797" s="815"/>
      <c r="I1797" s="815"/>
      <c r="J1797" s="815"/>
      <c r="K1797" s="815"/>
      <c r="L1797" s="815"/>
      <c r="M1797" s="815"/>
      <c r="N1797" s="815"/>
      <c r="O1797" s="815"/>
      <c r="P1797" s="815"/>
      <c r="Q1797" s="815"/>
      <c r="R1797" s="815"/>
      <c r="S1797" s="815"/>
      <c r="T1797" s="815"/>
      <c r="U1797" s="815"/>
      <c r="V1797" s="815"/>
      <c r="W1797" s="815"/>
      <c r="X1797" s="815"/>
      <c r="Y1797" s="815"/>
      <c r="Z1797" s="815"/>
      <c r="AA1797" s="815"/>
      <c r="AB1797" s="815"/>
    </row>
    <row r="1798" spans="1:28" ht="12" customHeight="1">
      <c r="A1798" s="817" t="s">
        <v>156</v>
      </c>
      <c r="B1798" s="817"/>
      <c r="C1798" s="817"/>
      <c r="D1798" s="817"/>
      <c r="E1798" s="817"/>
      <c r="F1798" s="817"/>
      <c r="G1798" s="817"/>
      <c r="H1798" s="817"/>
      <c r="I1798" s="817"/>
      <c r="J1798" s="817"/>
      <c r="K1798" s="817"/>
      <c r="L1798" s="817"/>
      <c r="M1798" s="817"/>
      <c r="N1798" s="817"/>
      <c r="O1798" s="817"/>
      <c r="P1798" s="817"/>
      <c r="Q1798" s="817"/>
      <c r="R1798" s="817"/>
      <c r="S1798" s="817"/>
      <c r="T1798" s="817"/>
      <c r="U1798" s="817"/>
      <c r="V1798" s="817"/>
      <c r="W1798" s="817"/>
      <c r="X1798" s="817"/>
      <c r="Y1798" s="817"/>
      <c r="Z1798" s="817"/>
      <c r="AA1798" s="817"/>
      <c r="AB1798" s="817"/>
    </row>
    <row r="1799" spans="1:28" ht="12" customHeight="1">
      <c r="A1799" s="818" t="s">
        <v>157</v>
      </c>
      <c r="B1799" s="818"/>
      <c r="C1799" s="818"/>
      <c r="D1799" s="818"/>
      <c r="E1799" s="818"/>
      <c r="F1799" s="818"/>
      <c r="G1799" s="818"/>
      <c r="H1799" s="818"/>
      <c r="I1799" s="818"/>
      <c r="J1799" s="818"/>
      <c r="K1799" s="818"/>
      <c r="L1799" s="818"/>
      <c r="M1799" s="818"/>
      <c r="N1799" s="818"/>
      <c r="O1799" s="818"/>
      <c r="P1799" s="818"/>
      <c r="Q1799" s="818"/>
      <c r="R1799" s="818"/>
      <c r="S1799" s="818"/>
      <c r="T1799" s="818"/>
      <c r="U1799" s="818"/>
      <c r="V1799" s="818"/>
      <c r="W1799" s="818"/>
      <c r="X1799" s="818"/>
      <c r="Y1799" s="818"/>
      <c r="Z1799" s="818"/>
      <c r="AA1799" s="818"/>
      <c r="AB1799" s="818"/>
    </row>
    <row r="1800" spans="1:28" ht="12" customHeight="1">
      <c r="A1800" s="817" t="s">
        <v>158</v>
      </c>
      <c r="B1800" s="817"/>
      <c r="C1800" s="817"/>
      <c r="D1800" s="817"/>
      <c r="E1800" s="817"/>
      <c r="F1800" s="817"/>
      <c r="G1800" s="817"/>
      <c r="H1800" s="817"/>
      <c r="I1800" s="817"/>
      <c r="J1800" s="817"/>
      <c r="K1800" s="817"/>
      <c r="L1800" s="817"/>
      <c r="M1800" s="817"/>
      <c r="N1800" s="817"/>
      <c r="O1800" s="817"/>
      <c r="P1800" s="817"/>
      <c r="Q1800" s="817"/>
      <c r="R1800" s="817"/>
      <c r="S1800" s="817"/>
      <c r="T1800" s="817"/>
      <c r="U1800" s="817"/>
      <c r="V1800" s="817"/>
      <c r="W1800" s="817"/>
      <c r="X1800" s="817"/>
      <c r="Y1800" s="817"/>
      <c r="Z1800" s="817"/>
      <c r="AA1800" s="817"/>
      <c r="AB1800" s="817"/>
    </row>
    <row r="1801" spans="1:28" ht="12" customHeight="1">
      <c r="A1801" s="817" t="s">
        <v>159</v>
      </c>
      <c r="B1801" s="817"/>
      <c r="C1801" s="817"/>
      <c r="D1801" s="817"/>
      <c r="E1801" s="817"/>
      <c r="F1801" s="817"/>
      <c r="G1801" s="817"/>
      <c r="H1801" s="817"/>
      <c r="I1801" s="817"/>
      <c r="J1801" s="817"/>
      <c r="K1801" s="817"/>
      <c r="L1801" s="817"/>
      <c r="M1801" s="817"/>
      <c r="N1801" s="817"/>
      <c r="O1801" s="817"/>
      <c r="P1801" s="817"/>
      <c r="Q1801" s="817"/>
      <c r="R1801" s="817"/>
      <c r="S1801" s="817"/>
      <c r="T1801" s="817"/>
      <c r="U1801" s="817"/>
      <c r="V1801" s="817"/>
      <c r="W1801" s="817"/>
      <c r="X1801" s="817"/>
      <c r="Y1801" s="817"/>
      <c r="Z1801" s="817"/>
      <c r="AA1801" s="817"/>
      <c r="AB1801" s="817"/>
    </row>
    <row r="1802" spans="1:28" ht="12.75" customHeight="1">
      <c r="A1802" s="817" t="s">
        <v>160</v>
      </c>
      <c r="B1802" s="817"/>
      <c r="C1802" s="817"/>
      <c r="D1802" s="817"/>
      <c r="E1802" s="817"/>
      <c r="F1802" s="817"/>
      <c r="G1802" s="817"/>
      <c r="H1802" s="817"/>
      <c r="I1802" s="817"/>
      <c r="J1802" s="817"/>
      <c r="K1802" s="817"/>
      <c r="L1802" s="817"/>
      <c r="M1802" s="817"/>
      <c r="N1802" s="817"/>
      <c r="O1802" s="817"/>
      <c r="P1802" s="817"/>
      <c r="Q1802" s="817"/>
      <c r="R1802" s="817"/>
      <c r="S1802" s="817"/>
      <c r="T1802" s="817"/>
      <c r="U1802" s="817"/>
      <c r="V1802" s="817"/>
      <c r="W1802" s="817"/>
      <c r="X1802" s="817"/>
      <c r="Y1802" s="817"/>
      <c r="Z1802" s="817"/>
      <c r="AA1802" s="817"/>
      <c r="AB1802" s="817"/>
    </row>
    <row r="1803" spans="1:28" ht="12" customHeight="1">
      <c r="A1803" s="817" t="s">
        <v>161</v>
      </c>
      <c r="B1803" s="817"/>
      <c r="C1803" s="817"/>
      <c r="D1803" s="817"/>
      <c r="E1803" s="817"/>
      <c r="F1803" s="817"/>
      <c r="G1803" s="817"/>
      <c r="H1803" s="817"/>
      <c r="I1803" s="817"/>
      <c r="J1803" s="817"/>
      <c r="K1803" s="817"/>
      <c r="L1803" s="817"/>
      <c r="M1803" s="817"/>
      <c r="N1803" s="817"/>
      <c r="O1803" s="817"/>
      <c r="P1803" s="817"/>
      <c r="Q1803" s="817"/>
      <c r="R1803" s="817"/>
      <c r="S1803" s="817"/>
      <c r="T1803" s="817"/>
      <c r="U1803" s="817"/>
      <c r="V1803" s="817"/>
      <c r="W1803" s="817"/>
      <c r="X1803" s="817"/>
      <c r="Y1803" s="817"/>
      <c r="Z1803" s="817"/>
      <c r="AA1803" s="817"/>
      <c r="AB1803" s="817"/>
    </row>
    <row r="1804" spans="1:28" ht="12" customHeight="1">
      <c r="A1804" s="817" t="s">
        <v>162</v>
      </c>
      <c r="B1804" s="817"/>
      <c r="C1804" s="817"/>
      <c r="D1804" s="817"/>
      <c r="E1804" s="817"/>
      <c r="F1804" s="817"/>
      <c r="G1804" s="817"/>
      <c r="H1804" s="817"/>
      <c r="I1804" s="817"/>
      <c r="J1804" s="817"/>
      <c r="K1804" s="817"/>
      <c r="L1804" s="817"/>
      <c r="M1804" s="817"/>
      <c r="N1804" s="817"/>
      <c r="O1804" s="817"/>
      <c r="P1804" s="817"/>
      <c r="Q1804" s="817"/>
      <c r="R1804" s="817"/>
      <c r="S1804" s="817"/>
      <c r="T1804" s="817"/>
      <c r="U1804" s="817"/>
      <c r="V1804" s="817"/>
      <c r="W1804" s="817"/>
      <c r="X1804" s="817"/>
      <c r="Y1804" s="817"/>
      <c r="Z1804" s="817"/>
      <c r="AA1804" s="817"/>
      <c r="AB1804" s="817"/>
    </row>
    <row r="1805" spans="1:28" ht="12" customHeight="1">
      <c r="A1805" s="817" t="s">
        <v>163</v>
      </c>
      <c r="B1805" s="817"/>
      <c r="C1805" s="817"/>
      <c r="D1805" s="817"/>
      <c r="E1805" s="817"/>
      <c r="F1805" s="817"/>
      <c r="G1805" s="817"/>
      <c r="H1805" s="817"/>
      <c r="I1805" s="817"/>
      <c r="J1805" s="817"/>
      <c r="K1805" s="817"/>
      <c r="L1805" s="817"/>
      <c r="M1805" s="817"/>
      <c r="N1805" s="817"/>
      <c r="O1805" s="817"/>
      <c r="P1805" s="817"/>
      <c r="Q1805" s="817"/>
      <c r="R1805" s="817"/>
      <c r="S1805" s="817"/>
      <c r="T1805" s="817"/>
      <c r="U1805" s="817"/>
      <c r="V1805" s="817"/>
      <c r="W1805" s="817"/>
      <c r="X1805" s="817"/>
      <c r="Y1805" s="817"/>
      <c r="Z1805" s="817"/>
      <c r="AA1805" s="817"/>
      <c r="AB1805" s="817"/>
    </row>
    <row r="1806" spans="1:28" ht="12" customHeight="1">
      <c r="A1806" s="817" t="s">
        <v>164</v>
      </c>
      <c r="B1806" s="817"/>
      <c r="C1806" s="817"/>
      <c r="D1806" s="817"/>
      <c r="E1806" s="817"/>
      <c r="F1806" s="817"/>
      <c r="G1806" s="817"/>
      <c r="H1806" s="817"/>
      <c r="I1806" s="817"/>
      <c r="J1806" s="817"/>
      <c r="K1806" s="817"/>
      <c r="L1806" s="817"/>
      <c r="M1806" s="817"/>
      <c r="N1806" s="817"/>
      <c r="O1806" s="817"/>
      <c r="P1806" s="817"/>
      <c r="Q1806" s="817"/>
      <c r="R1806" s="817"/>
      <c r="S1806" s="817"/>
      <c r="T1806" s="817"/>
      <c r="U1806" s="817"/>
      <c r="V1806" s="817"/>
      <c r="W1806" s="817"/>
      <c r="X1806" s="817"/>
      <c r="Y1806" s="817"/>
      <c r="Z1806" s="817"/>
      <c r="AA1806" s="817"/>
      <c r="AB1806" s="817"/>
    </row>
    <row r="1807" spans="1:28" ht="12.75" customHeight="1">
      <c r="A1807" s="817" t="s">
        <v>131</v>
      </c>
      <c r="B1807" s="817"/>
      <c r="C1807" s="817"/>
      <c r="D1807" s="817"/>
      <c r="E1807" s="817"/>
      <c r="F1807" s="817"/>
      <c r="G1807" s="817"/>
      <c r="H1807" s="817"/>
      <c r="I1807" s="817"/>
      <c r="J1807" s="817"/>
      <c r="K1807" s="817"/>
      <c r="L1807" s="817"/>
      <c r="M1807" s="817"/>
      <c r="N1807" s="817"/>
      <c r="O1807" s="817"/>
      <c r="P1807" s="817"/>
      <c r="Q1807" s="817"/>
      <c r="R1807" s="817"/>
      <c r="S1807" s="817"/>
      <c r="T1807" s="817"/>
      <c r="U1807" s="817"/>
      <c r="V1807" s="817"/>
      <c r="W1807" s="817"/>
      <c r="X1807" s="817"/>
      <c r="Y1807" s="817"/>
      <c r="Z1807" s="817"/>
      <c r="AA1807" s="817"/>
      <c r="AB1807" s="817"/>
    </row>
    <row r="1809" spans="1:6" ht="17.25" customHeight="1">
      <c r="A1809" s="192"/>
      <c r="B1809" s="193"/>
      <c r="C1809" s="193"/>
      <c r="D1809" s="193"/>
      <c r="E1809" s="193"/>
      <c r="F1809" s="193"/>
    </row>
  </sheetData>
  <sheetProtection selectLockedCells="1" selectUnlockedCells="1"/>
  <mergeCells count="2684">
    <mergeCell ref="A1806:AB1806"/>
    <mergeCell ref="A1807:AB1807"/>
    <mergeCell ref="A1800:AB1800"/>
    <mergeCell ref="A1801:AB1801"/>
    <mergeCell ref="A1802:AB1802"/>
    <mergeCell ref="A1803:AB1803"/>
    <mergeCell ref="A1804:AB1804"/>
    <mergeCell ref="A1805:AB1805"/>
    <mergeCell ref="A1794:AB1794"/>
    <mergeCell ref="A1795:AB1795"/>
    <mergeCell ref="A1796:AB1796"/>
    <mergeCell ref="A1797:AB1797"/>
    <mergeCell ref="A1798:AB1798"/>
    <mergeCell ref="A1799:AB1799"/>
    <mergeCell ref="B1788:AB1788"/>
    <mergeCell ref="B1789:AB1789"/>
    <mergeCell ref="B1790:AB1790"/>
    <mergeCell ref="A1791:AB1791"/>
    <mergeCell ref="A1792:AB1792"/>
    <mergeCell ref="A1793:AB1793"/>
    <mergeCell ref="Y1778:Y1783"/>
    <mergeCell ref="F1781:F1783"/>
    <mergeCell ref="B1784:AB1784"/>
    <mergeCell ref="A1785:AB1785"/>
    <mergeCell ref="A1786:AB1786"/>
    <mergeCell ref="X1772:X1777"/>
    <mergeCell ref="Y1772:Y1777"/>
    <mergeCell ref="F1775:F1777"/>
    <mergeCell ref="B1778:B1783"/>
    <mergeCell ref="C1778:C1783"/>
    <mergeCell ref="D1778:D1783"/>
    <mergeCell ref="E1778:E1783"/>
    <mergeCell ref="F1778:F1780"/>
    <mergeCell ref="W1778:W1783"/>
    <mergeCell ref="X1778:X1783"/>
    <mergeCell ref="F1766:F1768"/>
    <mergeCell ref="B1769:AB1769"/>
    <mergeCell ref="B1770:AB1770"/>
    <mergeCell ref="B1771:AB1771"/>
    <mergeCell ref="B1772:B1777"/>
    <mergeCell ref="C1772:C1777"/>
    <mergeCell ref="D1772:D1777"/>
    <mergeCell ref="E1772:E1777"/>
    <mergeCell ref="F1772:F1774"/>
    <mergeCell ref="W1772:W1777"/>
    <mergeCell ref="Y1757:Y1762"/>
    <mergeCell ref="F1760:F1762"/>
    <mergeCell ref="X1763:X1768"/>
    <mergeCell ref="Y1763:Y1768"/>
    <mergeCell ref="B1763:B1768"/>
    <mergeCell ref="C1763:C1768"/>
    <mergeCell ref="D1763:D1768"/>
    <mergeCell ref="E1763:E1768"/>
    <mergeCell ref="F1763:F1765"/>
    <mergeCell ref="W1763:W1768"/>
    <mergeCell ref="X1751:X1756"/>
    <mergeCell ref="Y1751:Y1756"/>
    <mergeCell ref="F1754:F1756"/>
    <mergeCell ref="B1757:B1762"/>
    <mergeCell ref="C1757:C1762"/>
    <mergeCell ref="D1757:D1762"/>
    <mergeCell ref="E1757:E1762"/>
    <mergeCell ref="F1757:F1759"/>
    <mergeCell ref="W1757:W1762"/>
    <mergeCell ref="X1757:X1762"/>
    <mergeCell ref="W1745:W1750"/>
    <mergeCell ref="X1745:X1750"/>
    <mergeCell ref="Y1745:Y1750"/>
    <mergeCell ref="F1748:F1750"/>
    <mergeCell ref="B1751:B1756"/>
    <mergeCell ref="C1751:C1756"/>
    <mergeCell ref="D1751:D1756"/>
    <mergeCell ref="E1751:E1756"/>
    <mergeCell ref="F1751:F1753"/>
    <mergeCell ref="W1751:W1756"/>
    <mergeCell ref="F1742:F1744"/>
    <mergeCell ref="B1745:B1750"/>
    <mergeCell ref="C1745:C1750"/>
    <mergeCell ref="D1745:D1750"/>
    <mergeCell ref="E1745:E1750"/>
    <mergeCell ref="F1745:F1747"/>
    <mergeCell ref="Y1733:Y1738"/>
    <mergeCell ref="F1736:F1738"/>
    <mergeCell ref="B1739:B1744"/>
    <mergeCell ref="C1739:C1744"/>
    <mergeCell ref="D1739:D1744"/>
    <mergeCell ref="E1739:E1744"/>
    <mergeCell ref="F1739:F1741"/>
    <mergeCell ref="W1739:W1744"/>
    <mergeCell ref="X1739:X1744"/>
    <mergeCell ref="Y1739:Y1744"/>
    <mergeCell ref="A1731:AB1731"/>
    <mergeCell ref="A1732:A1784"/>
    <mergeCell ref="B1732:AB1732"/>
    <mergeCell ref="B1733:B1738"/>
    <mergeCell ref="C1733:C1738"/>
    <mergeCell ref="D1733:D1738"/>
    <mergeCell ref="E1733:E1738"/>
    <mergeCell ref="F1733:F1735"/>
    <mergeCell ref="W1733:W1738"/>
    <mergeCell ref="X1733:X1738"/>
    <mergeCell ref="W1723:W1728"/>
    <mergeCell ref="X1723:X1728"/>
    <mergeCell ref="Y1723:Y1728"/>
    <mergeCell ref="F1726:F1728"/>
    <mergeCell ref="B1729:AB1729"/>
    <mergeCell ref="B1730:AB1730"/>
    <mergeCell ref="F1720:F1722"/>
    <mergeCell ref="B1723:B1728"/>
    <mergeCell ref="C1723:C1728"/>
    <mergeCell ref="D1723:D1728"/>
    <mergeCell ref="E1723:E1728"/>
    <mergeCell ref="F1723:F1725"/>
    <mergeCell ref="Y1711:Y1716"/>
    <mergeCell ref="F1714:F1716"/>
    <mergeCell ref="B1717:B1722"/>
    <mergeCell ref="C1717:C1722"/>
    <mergeCell ref="D1717:D1722"/>
    <mergeCell ref="E1717:E1722"/>
    <mergeCell ref="F1717:F1719"/>
    <mergeCell ref="W1717:W1722"/>
    <mergeCell ref="X1717:X1722"/>
    <mergeCell ref="Y1717:Y1722"/>
    <mergeCell ref="X1705:X1710"/>
    <mergeCell ref="Y1705:Y1710"/>
    <mergeCell ref="F1708:F1710"/>
    <mergeCell ref="B1711:B1716"/>
    <mergeCell ref="C1711:C1716"/>
    <mergeCell ref="D1711:D1716"/>
    <mergeCell ref="E1711:E1716"/>
    <mergeCell ref="F1711:F1713"/>
    <mergeCell ref="W1711:W1716"/>
    <mergeCell ref="X1711:X1716"/>
    <mergeCell ref="W1699:W1704"/>
    <mergeCell ref="X1699:X1704"/>
    <mergeCell ref="Y1699:Y1704"/>
    <mergeCell ref="F1702:F1704"/>
    <mergeCell ref="B1705:B1710"/>
    <mergeCell ref="C1705:C1710"/>
    <mergeCell ref="D1705:D1710"/>
    <mergeCell ref="E1705:E1710"/>
    <mergeCell ref="F1705:F1707"/>
    <mergeCell ref="W1705:W1710"/>
    <mergeCell ref="F1693:F1695"/>
    <mergeCell ref="W1693:W1698"/>
    <mergeCell ref="X1693:X1698"/>
    <mergeCell ref="Y1693:Y1698"/>
    <mergeCell ref="F1696:F1698"/>
    <mergeCell ref="B1699:B1704"/>
    <mergeCell ref="C1699:C1704"/>
    <mergeCell ref="D1699:D1704"/>
    <mergeCell ref="E1699:E1704"/>
    <mergeCell ref="F1699:F1701"/>
    <mergeCell ref="Y1684:Y1689"/>
    <mergeCell ref="F1687:F1689"/>
    <mergeCell ref="B1690:AB1690"/>
    <mergeCell ref="B1691:AB1691"/>
    <mergeCell ref="A1692:AB1692"/>
    <mergeCell ref="A1693:A1730"/>
    <mergeCell ref="B1693:B1698"/>
    <mergeCell ref="C1693:C1698"/>
    <mergeCell ref="D1693:D1698"/>
    <mergeCell ref="E1693:E1698"/>
    <mergeCell ref="X1678:X1683"/>
    <mergeCell ref="Y1678:Y1683"/>
    <mergeCell ref="F1681:F1683"/>
    <mergeCell ref="B1684:B1689"/>
    <mergeCell ref="C1684:C1689"/>
    <mergeCell ref="D1684:D1689"/>
    <mergeCell ref="E1684:E1689"/>
    <mergeCell ref="F1684:F1686"/>
    <mergeCell ref="W1684:W1689"/>
    <mergeCell ref="X1684:X1689"/>
    <mergeCell ref="W1672:W1677"/>
    <mergeCell ref="X1672:X1677"/>
    <mergeCell ref="Y1672:Y1677"/>
    <mergeCell ref="F1675:F1677"/>
    <mergeCell ref="B1678:B1683"/>
    <mergeCell ref="C1678:C1683"/>
    <mergeCell ref="D1678:D1683"/>
    <mergeCell ref="E1678:E1683"/>
    <mergeCell ref="F1678:F1680"/>
    <mergeCell ref="W1678:W1683"/>
    <mergeCell ref="F1669:F1671"/>
    <mergeCell ref="B1672:B1677"/>
    <mergeCell ref="C1672:C1677"/>
    <mergeCell ref="D1672:D1677"/>
    <mergeCell ref="E1672:E1677"/>
    <mergeCell ref="F1672:F1674"/>
    <mergeCell ref="Y1660:Y1665"/>
    <mergeCell ref="F1663:F1665"/>
    <mergeCell ref="B1666:B1671"/>
    <mergeCell ref="C1666:C1671"/>
    <mergeCell ref="D1666:D1671"/>
    <mergeCell ref="E1666:E1671"/>
    <mergeCell ref="F1666:F1668"/>
    <mergeCell ref="W1666:W1671"/>
    <mergeCell ref="X1666:X1671"/>
    <mergeCell ref="Y1666:Y1671"/>
    <mergeCell ref="X1654:X1659"/>
    <mergeCell ref="Y1654:Y1659"/>
    <mergeCell ref="F1657:F1659"/>
    <mergeCell ref="B1660:B1665"/>
    <mergeCell ref="C1660:C1665"/>
    <mergeCell ref="D1660:D1665"/>
    <mergeCell ref="E1660:E1665"/>
    <mergeCell ref="F1660:F1662"/>
    <mergeCell ref="W1660:W1665"/>
    <mergeCell ref="X1660:X1665"/>
    <mergeCell ref="W1648:W1653"/>
    <mergeCell ref="X1648:X1653"/>
    <mergeCell ref="Y1648:Y1653"/>
    <mergeCell ref="F1651:F1653"/>
    <mergeCell ref="B1654:B1659"/>
    <mergeCell ref="C1654:C1659"/>
    <mergeCell ref="D1654:D1659"/>
    <mergeCell ref="E1654:E1659"/>
    <mergeCell ref="F1654:F1656"/>
    <mergeCell ref="W1654:W1659"/>
    <mergeCell ref="F1645:F1647"/>
    <mergeCell ref="B1648:B1653"/>
    <mergeCell ref="C1648:C1653"/>
    <mergeCell ref="D1648:D1653"/>
    <mergeCell ref="E1648:E1653"/>
    <mergeCell ref="F1648:F1650"/>
    <mergeCell ref="Y1636:Y1641"/>
    <mergeCell ref="F1639:F1641"/>
    <mergeCell ref="B1642:B1647"/>
    <mergeCell ref="C1642:C1647"/>
    <mergeCell ref="D1642:D1647"/>
    <mergeCell ref="E1642:E1647"/>
    <mergeCell ref="F1642:F1644"/>
    <mergeCell ref="W1642:W1647"/>
    <mergeCell ref="X1642:X1647"/>
    <mergeCell ref="Y1642:Y1647"/>
    <mergeCell ref="X1630:X1635"/>
    <mergeCell ref="Y1630:Y1635"/>
    <mergeCell ref="F1633:F1635"/>
    <mergeCell ref="B1636:B1641"/>
    <mergeCell ref="C1636:C1641"/>
    <mergeCell ref="D1636:D1641"/>
    <mergeCell ref="E1636:E1641"/>
    <mergeCell ref="F1636:F1638"/>
    <mergeCell ref="W1636:W1641"/>
    <mergeCell ref="X1636:X1641"/>
    <mergeCell ref="W1624:W1629"/>
    <mergeCell ref="X1624:X1629"/>
    <mergeCell ref="Y1624:Y1629"/>
    <mergeCell ref="F1627:F1629"/>
    <mergeCell ref="B1630:B1635"/>
    <mergeCell ref="C1630:C1635"/>
    <mergeCell ref="D1630:D1635"/>
    <mergeCell ref="E1630:E1635"/>
    <mergeCell ref="F1630:F1632"/>
    <mergeCell ref="W1630:W1635"/>
    <mergeCell ref="F1621:F1623"/>
    <mergeCell ref="B1624:B1629"/>
    <mergeCell ref="C1624:C1629"/>
    <mergeCell ref="D1624:D1629"/>
    <mergeCell ref="E1624:E1629"/>
    <mergeCell ref="F1624:F1626"/>
    <mergeCell ref="A1617:AB1617"/>
    <mergeCell ref="A1618:A1691"/>
    <mergeCell ref="B1618:B1623"/>
    <mergeCell ref="C1618:C1623"/>
    <mergeCell ref="D1618:D1623"/>
    <mergeCell ref="E1618:E1623"/>
    <mergeCell ref="F1618:F1620"/>
    <mergeCell ref="W1618:W1623"/>
    <mergeCell ref="X1618:X1623"/>
    <mergeCell ref="Y1618:Y1623"/>
    <mergeCell ref="W1609:W1614"/>
    <mergeCell ref="X1609:X1614"/>
    <mergeCell ref="Y1609:Y1614"/>
    <mergeCell ref="F1612:F1614"/>
    <mergeCell ref="B1615:AB1615"/>
    <mergeCell ref="B1616:AB1616"/>
    <mergeCell ref="F1603:F1605"/>
    <mergeCell ref="W1603:W1608"/>
    <mergeCell ref="X1603:X1608"/>
    <mergeCell ref="Y1603:Y1608"/>
    <mergeCell ref="F1606:F1608"/>
    <mergeCell ref="B1609:B1614"/>
    <mergeCell ref="C1609:C1614"/>
    <mergeCell ref="D1609:D1614"/>
    <mergeCell ref="E1609:E1614"/>
    <mergeCell ref="F1609:F1611"/>
    <mergeCell ref="Y1594:Y1599"/>
    <mergeCell ref="F1597:F1599"/>
    <mergeCell ref="B1600:AB1600"/>
    <mergeCell ref="B1601:AB1601"/>
    <mergeCell ref="A1602:AB1602"/>
    <mergeCell ref="A1603:A1616"/>
    <mergeCell ref="B1603:B1608"/>
    <mergeCell ref="C1603:C1608"/>
    <mergeCell ref="D1603:D1608"/>
    <mergeCell ref="E1603:E1608"/>
    <mergeCell ref="X1588:X1593"/>
    <mergeCell ref="Y1588:Y1593"/>
    <mergeCell ref="F1591:F1593"/>
    <mergeCell ref="B1594:B1599"/>
    <mergeCell ref="C1594:C1599"/>
    <mergeCell ref="D1594:D1599"/>
    <mergeCell ref="E1594:E1599"/>
    <mergeCell ref="F1594:F1596"/>
    <mergeCell ref="W1594:W1599"/>
    <mergeCell ref="X1594:X1599"/>
    <mergeCell ref="W1582:W1587"/>
    <mergeCell ref="X1582:X1587"/>
    <mergeCell ref="Y1582:Y1587"/>
    <mergeCell ref="F1585:F1587"/>
    <mergeCell ref="B1588:B1593"/>
    <mergeCell ref="C1588:C1593"/>
    <mergeCell ref="D1588:D1593"/>
    <mergeCell ref="E1588:E1593"/>
    <mergeCell ref="F1588:F1590"/>
    <mergeCell ref="W1588:W1593"/>
    <mergeCell ref="F1579:F1581"/>
    <mergeCell ref="B1582:B1587"/>
    <mergeCell ref="C1582:C1587"/>
    <mergeCell ref="D1582:D1587"/>
    <mergeCell ref="E1582:E1587"/>
    <mergeCell ref="F1582:F1584"/>
    <mergeCell ref="A1575:AB1575"/>
    <mergeCell ref="A1576:A1601"/>
    <mergeCell ref="B1576:B1581"/>
    <mergeCell ref="C1576:C1581"/>
    <mergeCell ref="D1576:D1581"/>
    <mergeCell ref="E1576:E1581"/>
    <mergeCell ref="F1576:F1578"/>
    <mergeCell ref="W1576:W1581"/>
    <mergeCell ref="X1576:X1581"/>
    <mergeCell ref="Y1576:Y1581"/>
    <mergeCell ref="W1567:W1572"/>
    <mergeCell ref="X1567:X1572"/>
    <mergeCell ref="Y1567:Y1572"/>
    <mergeCell ref="F1570:F1572"/>
    <mergeCell ref="B1573:AB1573"/>
    <mergeCell ref="B1574:AB1574"/>
    <mergeCell ref="F1564:F1566"/>
    <mergeCell ref="B1567:B1572"/>
    <mergeCell ref="C1567:C1572"/>
    <mergeCell ref="D1567:D1572"/>
    <mergeCell ref="E1567:E1572"/>
    <mergeCell ref="F1567:F1569"/>
    <mergeCell ref="Y1555:Y1560"/>
    <mergeCell ref="F1558:F1560"/>
    <mergeCell ref="B1561:B1566"/>
    <mergeCell ref="C1561:C1566"/>
    <mergeCell ref="D1561:D1566"/>
    <mergeCell ref="E1561:E1566"/>
    <mergeCell ref="F1561:F1563"/>
    <mergeCell ref="W1561:W1566"/>
    <mergeCell ref="X1561:X1566"/>
    <mergeCell ref="Y1561:Y1566"/>
    <mergeCell ref="X1549:X1554"/>
    <mergeCell ref="Y1549:Y1554"/>
    <mergeCell ref="F1552:F1554"/>
    <mergeCell ref="B1555:B1560"/>
    <mergeCell ref="C1555:C1560"/>
    <mergeCell ref="D1555:D1560"/>
    <mergeCell ref="E1555:E1560"/>
    <mergeCell ref="F1555:F1557"/>
    <mergeCell ref="W1555:W1560"/>
    <mergeCell ref="X1555:X1560"/>
    <mergeCell ref="W1543:W1548"/>
    <mergeCell ref="X1543:X1548"/>
    <mergeCell ref="Y1543:Y1548"/>
    <mergeCell ref="F1546:F1548"/>
    <mergeCell ref="B1549:B1554"/>
    <mergeCell ref="C1549:C1554"/>
    <mergeCell ref="D1549:D1554"/>
    <mergeCell ref="E1549:E1554"/>
    <mergeCell ref="F1549:F1551"/>
    <mergeCell ref="W1549:W1554"/>
    <mergeCell ref="F1537:F1539"/>
    <mergeCell ref="B1540:AB1540"/>
    <mergeCell ref="B1541:AB1541"/>
    <mergeCell ref="A1542:AB1542"/>
    <mergeCell ref="A1543:A1574"/>
    <mergeCell ref="B1543:B1548"/>
    <mergeCell ref="C1543:C1548"/>
    <mergeCell ref="D1543:D1548"/>
    <mergeCell ref="E1543:E1548"/>
    <mergeCell ref="F1543:F1545"/>
    <mergeCell ref="Y1528:Y1533"/>
    <mergeCell ref="F1531:F1533"/>
    <mergeCell ref="B1534:B1539"/>
    <mergeCell ref="C1534:C1539"/>
    <mergeCell ref="D1534:D1539"/>
    <mergeCell ref="E1534:E1539"/>
    <mergeCell ref="F1534:F1536"/>
    <mergeCell ref="W1534:W1539"/>
    <mergeCell ref="X1534:X1539"/>
    <mergeCell ref="Y1534:Y1539"/>
    <mergeCell ref="X1522:X1527"/>
    <mergeCell ref="Y1522:Y1527"/>
    <mergeCell ref="F1525:F1527"/>
    <mergeCell ref="B1528:B1533"/>
    <mergeCell ref="C1528:C1533"/>
    <mergeCell ref="D1528:D1533"/>
    <mergeCell ref="E1528:E1533"/>
    <mergeCell ref="F1528:F1530"/>
    <mergeCell ref="W1528:W1533"/>
    <mergeCell ref="X1528:X1533"/>
    <mergeCell ref="W1516:W1521"/>
    <mergeCell ref="X1516:X1521"/>
    <mergeCell ref="Y1516:Y1521"/>
    <mergeCell ref="F1519:F1521"/>
    <mergeCell ref="B1522:B1527"/>
    <mergeCell ref="C1522:C1527"/>
    <mergeCell ref="D1522:D1527"/>
    <mergeCell ref="E1522:E1527"/>
    <mergeCell ref="F1522:F1524"/>
    <mergeCell ref="W1522:W1527"/>
    <mergeCell ref="F1510:F1512"/>
    <mergeCell ref="W1510:W1515"/>
    <mergeCell ref="X1510:X1515"/>
    <mergeCell ref="Y1510:Y1515"/>
    <mergeCell ref="F1513:F1515"/>
    <mergeCell ref="B1516:B1521"/>
    <mergeCell ref="C1516:C1521"/>
    <mergeCell ref="D1516:D1521"/>
    <mergeCell ref="E1516:E1521"/>
    <mergeCell ref="F1516:F1518"/>
    <mergeCell ref="Y1501:Y1506"/>
    <mergeCell ref="F1504:F1506"/>
    <mergeCell ref="B1507:AB1507"/>
    <mergeCell ref="B1508:AB1508"/>
    <mergeCell ref="A1509:AB1509"/>
    <mergeCell ref="A1510:A1541"/>
    <mergeCell ref="B1510:B1515"/>
    <mergeCell ref="C1510:C1515"/>
    <mergeCell ref="D1510:D1515"/>
    <mergeCell ref="E1510:E1515"/>
    <mergeCell ref="X1495:X1500"/>
    <mergeCell ref="Y1495:Y1500"/>
    <mergeCell ref="F1498:F1500"/>
    <mergeCell ref="B1501:B1506"/>
    <mergeCell ref="C1501:C1506"/>
    <mergeCell ref="D1501:D1506"/>
    <mergeCell ref="E1501:E1506"/>
    <mergeCell ref="F1501:F1503"/>
    <mergeCell ref="W1501:W1506"/>
    <mergeCell ref="X1501:X1506"/>
    <mergeCell ref="B1495:B1500"/>
    <mergeCell ref="C1495:C1500"/>
    <mergeCell ref="D1495:D1500"/>
    <mergeCell ref="E1495:E1500"/>
    <mergeCell ref="F1495:F1497"/>
    <mergeCell ref="W1495:W1500"/>
    <mergeCell ref="E1489:E1494"/>
    <mergeCell ref="F1489:F1491"/>
    <mergeCell ref="W1489:W1494"/>
    <mergeCell ref="X1489:X1494"/>
    <mergeCell ref="Y1489:Y1494"/>
    <mergeCell ref="F1492:F1494"/>
    <mergeCell ref="Y1477:Y1482"/>
    <mergeCell ref="F1480:F1482"/>
    <mergeCell ref="B1483:B1488"/>
    <mergeCell ref="C1483:C1488"/>
    <mergeCell ref="D1483:D1488"/>
    <mergeCell ref="E1483:E1488"/>
    <mergeCell ref="F1483:F1485"/>
    <mergeCell ref="W1483:W1488"/>
    <mergeCell ref="X1483:X1488"/>
    <mergeCell ref="Y1483:Y1488"/>
    <mergeCell ref="X1471:X1476"/>
    <mergeCell ref="Y1471:Y1476"/>
    <mergeCell ref="F1474:F1476"/>
    <mergeCell ref="B1477:B1482"/>
    <mergeCell ref="C1477:C1482"/>
    <mergeCell ref="D1477:D1482"/>
    <mergeCell ref="E1477:E1482"/>
    <mergeCell ref="F1477:F1479"/>
    <mergeCell ref="W1477:W1482"/>
    <mergeCell ref="X1477:X1482"/>
    <mergeCell ref="W1465:W1470"/>
    <mergeCell ref="X1465:X1470"/>
    <mergeCell ref="Y1465:Y1470"/>
    <mergeCell ref="F1468:F1470"/>
    <mergeCell ref="B1471:B1476"/>
    <mergeCell ref="C1471:C1476"/>
    <mergeCell ref="D1471:D1476"/>
    <mergeCell ref="E1471:E1476"/>
    <mergeCell ref="F1471:F1473"/>
    <mergeCell ref="W1471:W1476"/>
    <mergeCell ref="A1465:A1508"/>
    <mergeCell ref="B1465:B1470"/>
    <mergeCell ref="C1465:C1470"/>
    <mergeCell ref="D1465:D1470"/>
    <mergeCell ref="E1465:E1470"/>
    <mergeCell ref="F1465:F1467"/>
    <mergeCell ref="F1486:F1488"/>
    <mergeCell ref="B1489:B1494"/>
    <mergeCell ref="C1489:C1494"/>
    <mergeCell ref="D1489:D1494"/>
    <mergeCell ref="X1456:X1461"/>
    <mergeCell ref="Y1456:Y1461"/>
    <mergeCell ref="F1459:F1461"/>
    <mergeCell ref="B1462:AB1462"/>
    <mergeCell ref="B1463:AB1463"/>
    <mergeCell ref="A1464:AB1464"/>
    <mergeCell ref="W1450:W1455"/>
    <mergeCell ref="X1450:X1455"/>
    <mergeCell ref="Y1450:Y1455"/>
    <mergeCell ref="F1453:F1455"/>
    <mergeCell ref="B1456:B1461"/>
    <mergeCell ref="C1456:C1461"/>
    <mergeCell ref="D1456:D1461"/>
    <mergeCell ref="E1456:E1461"/>
    <mergeCell ref="F1456:F1458"/>
    <mergeCell ref="W1456:W1461"/>
    <mergeCell ref="F1444:F1446"/>
    <mergeCell ref="B1447:AB1447"/>
    <mergeCell ref="B1448:AB1448"/>
    <mergeCell ref="A1449:AB1449"/>
    <mergeCell ref="A1450:A1463"/>
    <mergeCell ref="B1450:B1455"/>
    <mergeCell ref="C1450:C1455"/>
    <mergeCell ref="D1450:D1455"/>
    <mergeCell ref="E1450:E1455"/>
    <mergeCell ref="F1450:F1452"/>
    <mergeCell ref="Y1435:Y1440"/>
    <mergeCell ref="F1438:F1440"/>
    <mergeCell ref="B1441:B1446"/>
    <mergeCell ref="C1441:C1446"/>
    <mergeCell ref="D1441:D1446"/>
    <mergeCell ref="E1441:E1446"/>
    <mergeCell ref="F1441:F1443"/>
    <mergeCell ref="W1441:W1446"/>
    <mergeCell ref="X1441:X1446"/>
    <mergeCell ref="Y1441:Y1446"/>
    <mergeCell ref="X1429:X1434"/>
    <mergeCell ref="Y1429:Y1434"/>
    <mergeCell ref="F1432:F1434"/>
    <mergeCell ref="B1435:B1440"/>
    <mergeCell ref="C1435:C1440"/>
    <mergeCell ref="D1435:D1440"/>
    <mergeCell ref="E1435:E1440"/>
    <mergeCell ref="F1435:F1437"/>
    <mergeCell ref="W1435:W1440"/>
    <mergeCell ref="X1435:X1440"/>
    <mergeCell ref="B1429:B1434"/>
    <mergeCell ref="C1429:C1434"/>
    <mergeCell ref="D1429:D1434"/>
    <mergeCell ref="E1429:E1434"/>
    <mergeCell ref="F1429:F1431"/>
    <mergeCell ref="W1429:W1434"/>
    <mergeCell ref="E1423:E1428"/>
    <mergeCell ref="F1423:F1425"/>
    <mergeCell ref="W1423:W1428"/>
    <mergeCell ref="X1423:X1428"/>
    <mergeCell ref="Y1423:Y1428"/>
    <mergeCell ref="F1426:F1428"/>
    <mergeCell ref="Y1411:Y1416"/>
    <mergeCell ref="F1414:F1416"/>
    <mergeCell ref="B1417:B1422"/>
    <mergeCell ref="C1417:C1422"/>
    <mergeCell ref="D1417:D1422"/>
    <mergeCell ref="E1417:E1422"/>
    <mergeCell ref="F1417:F1419"/>
    <mergeCell ref="W1417:W1422"/>
    <mergeCell ref="X1417:X1422"/>
    <mergeCell ref="Y1417:Y1422"/>
    <mergeCell ref="X1405:X1410"/>
    <mergeCell ref="Y1405:Y1410"/>
    <mergeCell ref="F1408:F1410"/>
    <mergeCell ref="B1411:B1416"/>
    <mergeCell ref="C1411:C1416"/>
    <mergeCell ref="D1411:D1416"/>
    <mergeCell ref="E1411:E1416"/>
    <mergeCell ref="F1411:F1413"/>
    <mergeCell ref="W1411:W1416"/>
    <mergeCell ref="X1411:X1416"/>
    <mergeCell ref="W1399:W1404"/>
    <mergeCell ref="X1399:X1404"/>
    <mergeCell ref="Y1399:Y1404"/>
    <mergeCell ref="F1402:F1404"/>
    <mergeCell ref="B1405:B1410"/>
    <mergeCell ref="C1405:C1410"/>
    <mergeCell ref="D1405:D1410"/>
    <mergeCell ref="E1405:E1410"/>
    <mergeCell ref="F1405:F1407"/>
    <mergeCell ref="W1405:W1410"/>
    <mergeCell ref="A1399:A1448"/>
    <mergeCell ref="B1399:B1404"/>
    <mergeCell ref="C1399:C1404"/>
    <mergeCell ref="D1399:D1404"/>
    <mergeCell ref="E1399:E1404"/>
    <mergeCell ref="F1399:F1401"/>
    <mergeCell ref="F1420:F1422"/>
    <mergeCell ref="B1423:B1428"/>
    <mergeCell ref="C1423:C1428"/>
    <mergeCell ref="D1423:D1428"/>
    <mergeCell ref="X1390:X1395"/>
    <mergeCell ref="Y1390:Y1395"/>
    <mergeCell ref="F1393:F1395"/>
    <mergeCell ref="B1396:AB1396"/>
    <mergeCell ref="B1397:AB1397"/>
    <mergeCell ref="A1398:AB1398"/>
    <mergeCell ref="W1384:W1389"/>
    <mergeCell ref="X1384:X1389"/>
    <mergeCell ref="Y1384:Y1389"/>
    <mergeCell ref="F1387:F1389"/>
    <mergeCell ref="B1390:B1395"/>
    <mergeCell ref="C1390:C1395"/>
    <mergeCell ref="D1390:D1395"/>
    <mergeCell ref="E1390:E1395"/>
    <mergeCell ref="F1390:F1392"/>
    <mergeCell ref="W1390:W1395"/>
    <mergeCell ref="F1381:F1383"/>
    <mergeCell ref="B1384:B1389"/>
    <mergeCell ref="C1384:C1389"/>
    <mergeCell ref="D1384:D1389"/>
    <mergeCell ref="E1384:E1389"/>
    <mergeCell ref="F1384:F1386"/>
    <mergeCell ref="Y1372:Y1377"/>
    <mergeCell ref="F1375:F1377"/>
    <mergeCell ref="B1378:B1383"/>
    <mergeCell ref="C1378:C1383"/>
    <mergeCell ref="D1378:D1383"/>
    <mergeCell ref="E1378:E1383"/>
    <mergeCell ref="F1378:F1380"/>
    <mergeCell ref="W1378:W1383"/>
    <mergeCell ref="X1378:X1383"/>
    <mergeCell ref="Y1378:Y1383"/>
    <mergeCell ref="X1366:X1371"/>
    <mergeCell ref="Y1366:Y1371"/>
    <mergeCell ref="F1369:F1371"/>
    <mergeCell ref="B1372:B1377"/>
    <mergeCell ref="C1372:C1377"/>
    <mergeCell ref="D1372:D1377"/>
    <mergeCell ref="E1372:E1377"/>
    <mergeCell ref="F1372:F1374"/>
    <mergeCell ref="W1372:W1377"/>
    <mergeCell ref="X1372:X1377"/>
    <mergeCell ref="W1360:W1365"/>
    <mergeCell ref="X1360:X1365"/>
    <mergeCell ref="Y1360:Y1365"/>
    <mergeCell ref="F1363:F1365"/>
    <mergeCell ref="B1366:B1371"/>
    <mergeCell ref="C1366:C1371"/>
    <mergeCell ref="D1366:D1371"/>
    <mergeCell ref="E1366:E1371"/>
    <mergeCell ref="F1366:F1368"/>
    <mergeCell ref="W1366:W1371"/>
    <mergeCell ref="F1357:F1359"/>
    <mergeCell ref="B1360:B1365"/>
    <mergeCell ref="C1360:C1365"/>
    <mergeCell ref="D1360:D1365"/>
    <mergeCell ref="E1360:E1365"/>
    <mergeCell ref="F1360:F1362"/>
    <mergeCell ref="Y1348:Y1353"/>
    <mergeCell ref="F1351:F1353"/>
    <mergeCell ref="B1354:B1359"/>
    <mergeCell ref="C1354:C1359"/>
    <mergeCell ref="D1354:D1359"/>
    <mergeCell ref="E1354:E1359"/>
    <mergeCell ref="F1354:F1356"/>
    <mergeCell ref="W1354:W1359"/>
    <mergeCell ref="X1354:X1359"/>
    <mergeCell ref="Y1354:Y1359"/>
    <mergeCell ref="X1342:X1347"/>
    <mergeCell ref="Y1342:Y1347"/>
    <mergeCell ref="F1345:F1347"/>
    <mergeCell ref="B1348:B1353"/>
    <mergeCell ref="C1348:C1353"/>
    <mergeCell ref="D1348:D1353"/>
    <mergeCell ref="E1348:E1353"/>
    <mergeCell ref="F1348:F1350"/>
    <mergeCell ref="W1348:W1353"/>
    <mergeCell ref="X1348:X1353"/>
    <mergeCell ref="W1336:W1341"/>
    <mergeCell ref="X1336:X1341"/>
    <mergeCell ref="Y1336:Y1341"/>
    <mergeCell ref="F1339:F1341"/>
    <mergeCell ref="B1342:B1347"/>
    <mergeCell ref="C1342:C1347"/>
    <mergeCell ref="D1342:D1347"/>
    <mergeCell ref="E1342:E1347"/>
    <mergeCell ref="F1342:F1344"/>
    <mergeCell ref="W1342:W1347"/>
    <mergeCell ref="F1330:F1332"/>
    <mergeCell ref="B1333:AB1333"/>
    <mergeCell ref="B1334:AB1334"/>
    <mergeCell ref="A1335:AB1335"/>
    <mergeCell ref="A1336:A1397"/>
    <mergeCell ref="B1336:B1341"/>
    <mergeCell ref="C1336:C1341"/>
    <mergeCell ref="D1336:D1341"/>
    <mergeCell ref="E1336:E1341"/>
    <mergeCell ref="F1336:F1338"/>
    <mergeCell ref="Y1321:Y1326"/>
    <mergeCell ref="F1324:F1326"/>
    <mergeCell ref="B1327:B1332"/>
    <mergeCell ref="C1327:C1332"/>
    <mergeCell ref="D1327:D1332"/>
    <mergeCell ref="E1327:E1332"/>
    <mergeCell ref="F1327:F1329"/>
    <mergeCell ref="W1327:W1332"/>
    <mergeCell ref="X1327:X1332"/>
    <mergeCell ref="Y1327:Y1332"/>
    <mergeCell ref="X1315:X1320"/>
    <mergeCell ref="Y1315:Y1320"/>
    <mergeCell ref="F1318:F1320"/>
    <mergeCell ref="B1321:B1326"/>
    <mergeCell ref="C1321:C1326"/>
    <mergeCell ref="D1321:D1326"/>
    <mergeCell ref="E1321:E1326"/>
    <mergeCell ref="F1321:F1323"/>
    <mergeCell ref="W1321:W1326"/>
    <mergeCell ref="X1321:X1326"/>
    <mergeCell ref="W1309:W1314"/>
    <mergeCell ref="X1309:X1314"/>
    <mergeCell ref="Y1309:Y1314"/>
    <mergeCell ref="F1312:F1314"/>
    <mergeCell ref="B1315:B1320"/>
    <mergeCell ref="C1315:C1320"/>
    <mergeCell ref="D1315:D1320"/>
    <mergeCell ref="E1315:E1320"/>
    <mergeCell ref="F1315:F1317"/>
    <mergeCell ref="W1315:W1320"/>
    <mergeCell ref="F1303:F1305"/>
    <mergeCell ref="B1306:AB1306"/>
    <mergeCell ref="B1307:AB1307"/>
    <mergeCell ref="A1308:AB1308"/>
    <mergeCell ref="A1309:A1334"/>
    <mergeCell ref="B1309:B1314"/>
    <mergeCell ref="C1309:C1314"/>
    <mergeCell ref="D1309:D1314"/>
    <mergeCell ref="E1309:E1314"/>
    <mergeCell ref="F1309:F1311"/>
    <mergeCell ref="Y1294:Y1299"/>
    <mergeCell ref="F1297:F1299"/>
    <mergeCell ref="B1300:B1305"/>
    <mergeCell ref="C1300:C1305"/>
    <mergeCell ref="D1300:D1305"/>
    <mergeCell ref="E1300:E1305"/>
    <mergeCell ref="F1300:F1302"/>
    <mergeCell ref="W1300:W1305"/>
    <mergeCell ref="X1300:X1305"/>
    <mergeCell ref="Y1300:Y1305"/>
    <mergeCell ref="X1288:X1293"/>
    <mergeCell ref="Y1288:Y1293"/>
    <mergeCell ref="F1291:F1293"/>
    <mergeCell ref="B1294:B1299"/>
    <mergeCell ref="C1294:C1299"/>
    <mergeCell ref="D1294:D1299"/>
    <mergeCell ref="E1294:E1299"/>
    <mergeCell ref="F1294:F1296"/>
    <mergeCell ref="W1294:W1299"/>
    <mergeCell ref="X1294:X1299"/>
    <mergeCell ref="B1285:AB1285"/>
    <mergeCell ref="B1286:AB1286"/>
    <mergeCell ref="A1287:AB1287"/>
    <mergeCell ref="A1288:A1307"/>
    <mergeCell ref="B1288:B1293"/>
    <mergeCell ref="C1288:C1293"/>
    <mergeCell ref="D1288:D1293"/>
    <mergeCell ref="E1288:E1293"/>
    <mergeCell ref="F1288:F1290"/>
    <mergeCell ref="W1288:W1293"/>
    <mergeCell ref="B1279:B1284"/>
    <mergeCell ref="C1279:C1284"/>
    <mergeCell ref="D1279:D1284"/>
    <mergeCell ref="E1279:E1284"/>
    <mergeCell ref="F1279:F1281"/>
    <mergeCell ref="W1279:Y1284"/>
    <mergeCell ref="F1282:F1284"/>
    <mergeCell ref="B1273:B1278"/>
    <mergeCell ref="C1273:C1278"/>
    <mergeCell ref="D1273:D1278"/>
    <mergeCell ref="E1273:E1278"/>
    <mergeCell ref="F1273:F1275"/>
    <mergeCell ref="W1273:Y1278"/>
    <mergeCell ref="F1276:F1278"/>
    <mergeCell ref="B1267:B1272"/>
    <mergeCell ref="C1267:C1272"/>
    <mergeCell ref="D1267:D1272"/>
    <mergeCell ref="E1267:E1272"/>
    <mergeCell ref="F1267:F1269"/>
    <mergeCell ref="W1267:Y1272"/>
    <mergeCell ref="F1270:F1272"/>
    <mergeCell ref="B1261:B1266"/>
    <mergeCell ref="C1261:C1266"/>
    <mergeCell ref="D1261:D1266"/>
    <mergeCell ref="E1261:E1266"/>
    <mergeCell ref="F1261:F1263"/>
    <mergeCell ref="W1261:Y1266"/>
    <mergeCell ref="F1264:F1266"/>
    <mergeCell ref="B1255:B1260"/>
    <mergeCell ref="C1255:C1260"/>
    <mergeCell ref="D1255:D1260"/>
    <mergeCell ref="E1255:E1260"/>
    <mergeCell ref="F1255:F1257"/>
    <mergeCell ref="W1255:Y1260"/>
    <mergeCell ref="F1258:F1260"/>
    <mergeCell ref="Y1243:Y1248"/>
    <mergeCell ref="F1246:F1248"/>
    <mergeCell ref="B1249:B1254"/>
    <mergeCell ref="C1249:C1254"/>
    <mergeCell ref="D1249:D1254"/>
    <mergeCell ref="E1249:E1254"/>
    <mergeCell ref="F1249:F1251"/>
    <mergeCell ref="W1249:Y1254"/>
    <mergeCell ref="F1252:F1254"/>
    <mergeCell ref="X1237:X1242"/>
    <mergeCell ref="Y1237:Y1242"/>
    <mergeCell ref="F1240:F1242"/>
    <mergeCell ref="B1243:B1248"/>
    <mergeCell ref="C1243:C1248"/>
    <mergeCell ref="D1243:D1248"/>
    <mergeCell ref="E1243:E1248"/>
    <mergeCell ref="F1243:F1245"/>
    <mergeCell ref="W1243:W1248"/>
    <mergeCell ref="X1243:X1248"/>
    <mergeCell ref="B1237:B1242"/>
    <mergeCell ref="C1237:C1242"/>
    <mergeCell ref="D1237:D1242"/>
    <mergeCell ref="E1237:E1242"/>
    <mergeCell ref="F1237:F1239"/>
    <mergeCell ref="W1237:W1242"/>
    <mergeCell ref="E1231:E1236"/>
    <mergeCell ref="F1231:F1233"/>
    <mergeCell ref="W1231:W1236"/>
    <mergeCell ref="X1231:X1236"/>
    <mergeCell ref="Y1231:Y1236"/>
    <mergeCell ref="F1234:F1236"/>
    <mergeCell ref="Y1219:Y1224"/>
    <mergeCell ref="F1222:F1224"/>
    <mergeCell ref="B1225:B1230"/>
    <mergeCell ref="C1225:C1230"/>
    <mergeCell ref="D1225:D1230"/>
    <mergeCell ref="E1225:E1230"/>
    <mergeCell ref="F1225:F1227"/>
    <mergeCell ref="W1225:W1230"/>
    <mergeCell ref="X1225:X1230"/>
    <mergeCell ref="Y1225:Y1230"/>
    <mergeCell ref="X1213:X1218"/>
    <mergeCell ref="Y1213:Y1218"/>
    <mergeCell ref="F1216:F1218"/>
    <mergeCell ref="B1219:B1224"/>
    <mergeCell ref="C1219:C1224"/>
    <mergeCell ref="D1219:D1224"/>
    <mergeCell ref="E1219:E1224"/>
    <mergeCell ref="F1219:F1221"/>
    <mergeCell ref="W1219:W1224"/>
    <mergeCell ref="X1219:X1224"/>
    <mergeCell ref="W1207:W1212"/>
    <mergeCell ref="X1207:X1212"/>
    <mergeCell ref="Y1207:Y1212"/>
    <mergeCell ref="F1210:F1212"/>
    <mergeCell ref="B1213:B1218"/>
    <mergeCell ref="C1213:C1218"/>
    <mergeCell ref="D1213:D1218"/>
    <mergeCell ref="E1213:E1218"/>
    <mergeCell ref="F1213:F1215"/>
    <mergeCell ref="W1213:W1218"/>
    <mergeCell ref="A1207:A1286"/>
    <mergeCell ref="B1207:B1212"/>
    <mergeCell ref="C1207:C1212"/>
    <mergeCell ref="D1207:D1212"/>
    <mergeCell ref="E1207:E1212"/>
    <mergeCell ref="F1207:F1209"/>
    <mergeCell ref="F1228:F1230"/>
    <mergeCell ref="B1231:B1236"/>
    <mergeCell ref="C1231:C1236"/>
    <mergeCell ref="D1231:D1236"/>
    <mergeCell ref="X1198:X1203"/>
    <mergeCell ref="Y1198:Y1203"/>
    <mergeCell ref="F1201:F1203"/>
    <mergeCell ref="B1204:AB1204"/>
    <mergeCell ref="B1205:AB1205"/>
    <mergeCell ref="A1206:AB1206"/>
    <mergeCell ref="W1192:W1197"/>
    <mergeCell ref="X1192:X1197"/>
    <mergeCell ref="Y1192:Y1197"/>
    <mergeCell ref="F1195:F1197"/>
    <mergeCell ref="B1198:B1203"/>
    <mergeCell ref="C1198:C1203"/>
    <mergeCell ref="D1198:D1203"/>
    <mergeCell ref="E1198:E1203"/>
    <mergeCell ref="F1198:F1200"/>
    <mergeCell ref="W1198:W1203"/>
    <mergeCell ref="F1189:F1191"/>
    <mergeCell ref="B1192:B1197"/>
    <mergeCell ref="C1192:C1197"/>
    <mergeCell ref="D1192:D1197"/>
    <mergeCell ref="E1192:E1197"/>
    <mergeCell ref="F1192:F1194"/>
    <mergeCell ref="E1180:E1185"/>
    <mergeCell ref="F1180:F1182"/>
    <mergeCell ref="W1180:W1185"/>
    <mergeCell ref="X1180:X1185"/>
    <mergeCell ref="Y1180:Y1185"/>
    <mergeCell ref="E1186:E1191"/>
    <mergeCell ref="F1186:F1188"/>
    <mergeCell ref="W1186:W1191"/>
    <mergeCell ref="X1186:X1191"/>
    <mergeCell ref="Y1186:Y1191"/>
    <mergeCell ref="Y1168:Y1173"/>
    <mergeCell ref="F1171:F1173"/>
    <mergeCell ref="B1174:B1179"/>
    <mergeCell ref="C1174:C1179"/>
    <mergeCell ref="D1174:D1179"/>
    <mergeCell ref="E1174:E1179"/>
    <mergeCell ref="F1174:F1176"/>
    <mergeCell ref="W1174:W1179"/>
    <mergeCell ref="X1174:X1179"/>
    <mergeCell ref="Y1174:Y1179"/>
    <mergeCell ref="X1162:X1167"/>
    <mergeCell ref="Y1162:Y1167"/>
    <mergeCell ref="F1165:F1167"/>
    <mergeCell ref="B1168:B1173"/>
    <mergeCell ref="C1168:C1173"/>
    <mergeCell ref="D1168:D1173"/>
    <mergeCell ref="E1168:E1173"/>
    <mergeCell ref="F1168:F1170"/>
    <mergeCell ref="W1168:W1173"/>
    <mergeCell ref="X1168:X1173"/>
    <mergeCell ref="F1162:F1164"/>
    <mergeCell ref="F1183:F1185"/>
    <mergeCell ref="B1186:B1191"/>
    <mergeCell ref="C1186:C1191"/>
    <mergeCell ref="D1186:D1191"/>
    <mergeCell ref="W1162:W1167"/>
    <mergeCell ref="F1177:F1179"/>
    <mergeCell ref="B1180:B1185"/>
    <mergeCell ref="C1180:C1185"/>
    <mergeCell ref="D1180:D1185"/>
    <mergeCell ref="Y1153:Y1158"/>
    <mergeCell ref="F1156:F1158"/>
    <mergeCell ref="B1159:AB1159"/>
    <mergeCell ref="B1160:AB1160"/>
    <mergeCell ref="A1161:AB1161"/>
    <mergeCell ref="A1162:A1205"/>
    <mergeCell ref="B1162:B1167"/>
    <mergeCell ref="C1162:C1167"/>
    <mergeCell ref="D1162:D1167"/>
    <mergeCell ref="E1162:E1167"/>
    <mergeCell ref="X1147:X1152"/>
    <mergeCell ref="Y1147:Y1152"/>
    <mergeCell ref="F1150:F1152"/>
    <mergeCell ref="B1153:B1158"/>
    <mergeCell ref="C1153:C1158"/>
    <mergeCell ref="D1153:D1158"/>
    <mergeCell ref="E1153:E1158"/>
    <mergeCell ref="F1153:F1155"/>
    <mergeCell ref="W1153:W1158"/>
    <mergeCell ref="X1153:X1158"/>
    <mergeCell ref="B1147:B1152"/>
    <mergeCell ref="C1147:C1152"/>
    <mergeCell ref="D1147:D1152"/>
    <mergeCell ref="E1147:E1152"/>
    <mergeCell ref="F1147:F1149"/>
    <mergeCell ref="W1147:W1152"/>
    <mergeCell ref="E1141:E1146"/>
    <mergeCell ref="F1141:F1143"/>
    <mergeCell ref="W1141:W1146"/>
    <mergeCell ref="X1141:X1146"/>
    <mergeCell ref="Y1141:Y1146"/>
    <mergeCell ref="F1144:F1146"/>
    <mergeCell ref="Y1129:Y1134"/>
    <mergeCell ref="F1132:F1134"/>
    <mergeCell ref="B1135:B1140"/>
    <mergeCell ref="C1135:C1140"/>
    <mergeCell ref="D1135:D1140"/>
    <mergeCell ref="E1135:E1140"/>
    <mergeCell ref="F1135:F1137"/>
    <mergeCell ref="W1135:W1140"/>
    <mergeCell ref="X1135:X1140"/>
    <mergeCell ref="Y1135:Y1140"/>
    <mergeCell ref="X1123:X1128"/>
    <mergeCell ref="Y1123:Y1128"/>
    <mergeCell ref="F1126:F1128"/>
    <mergeCell ref="B1129:B1134"/>
    <mergeCell ref="C1129:C1134"/>
    <mergeCell ref="D1129:D1134"/>
    <mergeCell ref="E1129:E1134"/>
    <mergeCell ref="F1129:F1131"/>
    <mergeCell ref="W1129:W1134"/>
    <mergeCell ref="X1129:X1134"/>
    <mergeCell ref="W1117:W1122"/>
    <mergeCell ref="X1117:X1122"/>
    <mergeCell ref="Y1117:Y1122"/>
    <mergeCell ref="F1120:F1122"/>
    <mergeCell ref="B1123:B1128"/>
    <mergeCell ref="C1123:C1128"/>
    <mergeCell ref="D1123:D1128"/>
    <mergeCell ref="E1123:E1128"/>
    <mergeCell ref="F1123:F1125"/>
    <mergeCell ref="W1123:W1128"/>
    <mergeCell ref="A1117:A1160"/>
    <mergeCell ref="B1117:B1122"/>
    <mergeCell ref="C1117:C1122"/>
    <mergeCell ref="D1117:D1122"/>
    <mergeCell ref="E1117:E1122"/>
    <mergeCell ref="F1117:F1119"/>
    <mergeCell ref="F1138:F1140"/>
    <mergeCell ref="B1141:B1146"/>
    <mergeCell ref="C1141:C1146"/>
    <mergeCell ref="D1141:D1146"/>
    <mergeCell ref="W1109:W1114"/>
    <mergeCell ref="X1109:X1114"/>
    <mergeCell ref="Y1109:Y1114"/>
    <mergeCell ref="F1112:F1114"/>
    <mergeCell ref="B1115:AB1115"/>
    <mergeCell ref="A1116:AB1116"/>
    <mergeCell ref="F1106:F1108"/>
    <mergeCell ref="B1109:B1114"/>
    <mergeCell ref="C1109:C1114"/>
    <mergeCell ref="D1109:D1114"/>
    <mergeCell ref="E1109:E1114"/>
    <mergeCell ref="F1109:F1111"/>
    <mergeCell ref="Y1097:Y1102"/>
    <mergeCell ref="F1100:F1102"/>
    <mergeCell ref="B1103:B1108"/>
    <mergeCell ref="C1103:C1108"/>
    <mergeCell ref="D1103:D1108"/>
    <mergeCell ref="E1103:E1108"/>
    <mergeCell ref="F1103:F1105"/>
    <mergeCell ref="W1103:W1108"/>
    <mergeCell ref="X1103:X1108"/>
    <mergeCell ref="Y1103:Y1108"/>
    <mergeCell ref="X1091:X1096"/>
    <mergeCell ref="Y1091:Y1096"/>
    <mergeCell ref="F1094:F1096"/>
    <mergeCell ref="B1097:B1102"/>
    <mergeCell ref="C1097:C1102"/>
    <mergeCell ref="D1097:D1102"/>
    <mergeCell ref="E1097:E1102"/>
    <mergeCell ref="F1097:F1099"/>
    <mergeCell ref="W1097:W1102"/>
    <mergeCell ref="X1097:X1102"/>
    <mergeCell ref="W1085:W1090"/>
    <mergeCell ref="X1085:X1090"/>
    <mergeCell ref="Y1085:Y1090"/>
    <mergeCell ref="F1088:F1090"/>
    <mergeCell ref="B1091:B1096"/>
    <mergeCell ref="C1091:C1096"/>
    <mergeCell ref="D1091:D1096"/>
    <mergeCell ref="E1091:E1096"/>
    <mergeCell ref="F1091:F1093"/>
    <mergeCell ref="W1091:W1096"/>
    <mergeCell ref="F1082:F1084"/>
    <mergeCell ref="B1085:B1090"/>
    <mergeCell ref="C1085:C1090"/>
    <mergeCell ref="D1085:D1090"/>
    <mergeCell ref="E1085:E1090"/>
    <mergeCell ref="F1085:F1087"/>
    <mergeCell ref="Y1073:Y1078"/>
    <mergeCell ref="F1076:F1078"/>
    <mergeCell ref="B1079:B1084"/>
    <mergeCell ref="C1079:C1084"/>
    <mergeCell ref="D1079:D1084"/>
    <mergeCell ref="E1079:E1084"/>
    <mergeCell ref="F1079:F1081"/>
    <mergeCell ref="W1079:W1084"/>
    <mergeCell ref="X1079:X1084"/>
    <mergeCell ref="Y1079:Y1084"/>
    <mergeCell ref="X1067:X1072"/>
    <mergeCell ref="Y1067:Y1072"/>
    <mergeCell ref="F1070:F1072"/>
    <mergeCell ref="B1073:B1078"/>
    <mergeCell ref="C1073:C1078"/>
    <mergeCell ref="D1073:D1078"/>
    <mergeCell ref="E1073:E1078"/>
    <mergeCell ref="F1073:F1075"/>
    <mergeCell ref="W1073:W1078"/>
    <mergeCell ref="X1073:X1078"/>
    <mergeCell ref="W1061:W1066"/>
    <mergeCell ref="X1061:X1066"/>
    <mergeCell ref="Y1061:Y1066"/>
    <mergeCell ref="F1064:F1066"/>
    <mergeCell ref="B1067:B1072"/>
    <mergeCell ref="C1067:C1072"/>
    <mergeCell ref="D1067:D1072"/>
    <mergeCell ref="E1067:E1072"/>
    <mergeCell ref="F1067:F1069"/>
    <mergeCell ref="W1067:W1072"/>
    <mergeCell ref="F1055:F1057"/>
    <mergeCell ref="W1055:W1060"/>
    <mergeCell ref="X1055:X1060"/>
    <mergeCell ref="Y1055:Y1060"/>
    <mergeCell ref="F1058:F1060"/>
    <mergeCell ref="B1061:B1066"/>
    <mergeCell ref="C1061:C1066"/>
    <mergeCell ref="D1061:D1066"/>
    <mergeCell ref="E1061:E1066"/>
    <mergeCell ref="F1061:F1063"/>
    <mergeCell ref="Y1046:Y1051"/>
    <mergeCell ref="F1049:F1051"/>
    <mergeCell ref="B1052:AB1052"/>
    <mergeCell ref="B1053:AB1053"/>
    <mergeCell ref="A1054:AB1054"/>
    <mergeCell ref="A1055:A1115"/>
    <mergeCell ref="B1055:B1060"/>
    <mergeCell ref="C1055:C1060"/>
    <mergeCell ref="D1055:D1060"/>
    <mergeCell ref="E1055:E1060"/>
    <mergeCell ref="X1040:X1045"/>
    <mergeCell ref="Y1040:Y1045"/>
    <mergeCell ref="F1043:F1045"/>
    <mergeCell ref="B1046:B1051"/>
    <mergeCell ref="C1046:C1051"/>
    <mergeCell ref="D1046:D1051"/>
    <mergeCell ref="E1046:E1051"/>
    <mergeCell ref="F1046:F1048"/>
    <mergeCell ref="W1046:W1051"/>
    <mergeCell ref="X1046:X1051"/>
    <mergeCell ref="W1034:W1039"/>
    <mergeCell ref="X1034:X1039"/>
    <mergeCell ref="Y1034:Y1039"/>
    <mergeCell ref="F1037:F1039"/>
    <mergeCell ref="B1040:B1045"/>
    <mergeCell ref="C1040:C1045"/>
    <mergeCell ref="D1040:D1045"/>
    <mergeCell ref="E1040:E1045"/>
    <mergeCell ref="F1040:F1042"/>
    <mergeCell ref="W1040:W1045"/>
    <mergeCell ref="F1031:F1033"/>
    <mergeCell ref="B1034:B1039"/>
    <mergeCell ref="C1034:C1039"/>
    <mergeCell ref="D1034:D1039"/>
    <mergeCell ref="E1034:E1039"/>
    <mergeCell ref="F1034:F1036"/>
    <mergeCell ref="A1027:AB1027"/>
    <mergeCell ref="A1028:A1053"/>
    <mergeCell ref="B1028:B1033"/>
    <mergeCell ref="C1028:C1033"/>
    <mergeCell ref="D1028:D1033"/>
    <mergeCell ref="E1028:E1033"/>
    <mergeCell ref="F1028:F1030"/>
    <mergeCell ref="W1028:W1033"/>
    <mergeCell ref="X1028:X1033"/>
    <mergeCell ref="Y1028:Y1033"/>
    <mergeCell ref="W1018:W1023"/>
    <mergeCell ref="X1018:X1023"/>
    <mergeCell ref="Y1018:Y1023"/>
    <mergeCell ref="F1021:F1023"/>
    <mergeCell ref="B1024:AB1024"/>
    <mergeCell ref="B1025:AB1025"/>
    <mergeCell ref="F1015:F1017"/>
    <mergeCell ref="B1018:B1023"/>
    <mergeCell ref="C1018:C1023"/>
    <mergeCell ref="D1018:D1023"/>
    <mergeCell ref="E1018:E1023"/>
    <mergeCell ref="F1018:F1020"/>
    <mergeCell ref="Y1006:Y1011"/>
    <mergeCell ref="F1009:F1011"/>
    <mergeCell ref="B1012:B1017"/>
    <mergeCell ref="C1012:C1017"/>
    <mergeCell ref="D1012:D1017"/>
    <mergeCell ref="E1012:E1017"/>
    <mergeCell ref="F1012:F1014"/>
    <mergeCell ref="W1012:W1017"/>
    <mergeCell ref="X1012:X1017"/>
    <mergeCell ref="Y1012:Y1017"/>
    <mergeCell ref="X1000:X1005"/>
    <mergeCell ref="Y1000:Y1005"/>
    <mergeCell ref="F1003:F1005"/>
    <mergeCell ref="B1006:B1011"/>
    <mergeCell ref="C1006:C1011"/>
    <mergeCell ref="D1006:D1011"/>
    <mergeCell ref="E1006:E1011"/>
    <mergeCell ref="F1006:F1008"/>
    <mergeCell ref="W1006:W1011"/>
    <mergeCell ref="X1006:X1011"/>
    <mergeCell ref="F994:F996"/>
    <mergeCell ref="B997:AB997"/>
    <mergeCell ref="B998:AB998"/>
    <mergeCell ref="A999:AB999"/>
    <mergeCell ref="B1000:B1005"/>
    <mergeCell ref="C1000:C1005"/>
    <mergeCell ref="D1000:D1005"/>
    <mergeCell ref="E1000:E1005"/>
    <mergeCell ref="F1000:F1002"/>
    <mergeCell ref="W1000:W1005"/>
    <mergeCell ref="Y985:Y990"/>
    <mergeCell ref="F988:F990"/>
    <mergeCell ref="B991:B996"/>
    <mergeCell ref="C991:C996"/>
    <mergeCell ref="D991:D996"/>
    <mergeCell ref="E991:E996"/>
    <mergeCell ref="F991:F993"/>
    <mergeCell ref="W991:W996"/>
    <mergeCell ref="X991:X996"/>
    <mergeCell ref="Y991:Y996"/>
    <mergeCell ref="X979:X984"/>
    <mergeCell ref="Y979:Y984"/>
    <mergeCell ref="F982:F984"/>
    <mergeCell ref="B985:B990"/>
    <mergeCell ref="C985:C990"/>
    <mergeCell ref="D985:D990"/>
    <mergeCell ref="E985:E990"/>
    <mergeCell ref="F985:F987"/>
    <mergeCell ref="W985:W990"/>
    <mergeCell ref="X985:X990"/>
    <mergeCell ref="W973:W978"/>
    <mergeCell ref="X973:X978"/>
    <mergeCell ref="Y973:Y978"/>
    <mergeCell ref="F976:F978"/>
    <mergeCell ref="B979:B984"/>
    <mergeCell ref="C979:C984"/>
    <mergeCell ref="D979:D984"/>
    <mergeCell ref="E979:E984"/>
    <mergeCell ref="F979:F981"/>
    <mergeCell ref="W979:W984"/>
    <mergeCell ref="F970:F972"/>
    <mergeCell ref="B973:B978"/>
    <mergeCell ref="C973:C978"/>
    <mergeCell ref="D973:D978"/>
    <mergeCell ref="E973:E978"/>
    <mergeCell ref="F973:F975"/>
    <mergeCell ref="Y961:Y966"/>
    <mergeCell ref="F964:F966"/>
    <mergeCell ref="B967:B972"/>
    <mergeCell ref="C967:C972"/>
    <mergeCell ref="D967:D972"/>
    <mergeCell ref="E967:E972"/>
    <mergeCell ref="F967:F969"/>
    <mergeCell ref="W967:W972"/>
    <mergeCell ref="X967:X972"/>
    <mergeCell ref="Y967:Y972"/>
    <mergeCell ref="X955:X960"/>
    <mergeCell ref="Y955:Y960"/>
    <mergeCell ref="F958:F960"/>
    <mergeCell ref="B961:B966"/>
    <mergeCell ref="C961:C966"/>
    <mergeCell ref="D961:D966"/>
    <mergeCell ref="E961:E966"/>
    <mergeCell ref="F961:F963"/>
    <mergeCell ref="W961:W966"/>
    <mergeCell ref="X961:X966"/>
    <mergeCell ref="W949:W954"/>
    <mergeCell ref="X949:X954"/>
    <mergeCell ref="Y949:Y954"/>
    <mergeCell ref="F952:F954"/>
    <mergeCell ref="B955:B960"/>
    <mergeCell ref="C955:C960"/>
    <mergeCell ref="D955:D960"/>
    <mergeCell ref="E955:E960"/>
    <mergeCell ref="F955:F957"/>
    <mergeCell ref="W955:W960"/>
    <mergeCell ref="F946:F948"/>
    <mergeCell ref="B949:B954"/>
    <mergeCell ref="C949:C954"/>
    <mergeCell ref="D949:D954"/>
    <mergeCell ref="E949:E954"/>
    <mergeCell ref="F949:F951"/>
    <mergeCell ref="A942:AB942"/>
    <mergeCell ref="A943:A998"/>
    <mergeCell ref="B943:B948"/>
    <mergeCell ref="C943:C948"/>
    <mergeCell ref="D943:D948"/>
    <mergeCell ref="E943:E948"/>
    <mergeCell ref="F943:F945"/>
    <mergeCell ref="W943:W948"/>
    <mergeCell ref="X943:X948"/>
    <mergeCell ref="Y943:Y948"/>
    <mergeCell ref="W934:W939"/>
    <mergeCell ref="X934:X939"/>
    <mergeCell ref="Y934:Y939"/>
    <mergeCell ref="F937:F939"/>
    <mergeCell ref="B940:AB940"/>
    <mergeCell ref="B941:AB941"/>
    <mergeCell ref="F931:F933"/>
    <mergeCell ref="B934:B939"/>
    <mergeCell ref="C934:C939"/>
    <mergeCell ref="D934:D939"/>
    <mergeCell ref="E934:E939"/>
    <mergeCell ref="F934:F936"/>
    <mergeCell ref="Y922:Y927"/>
    <mergeCell ref="F925:F927"/>
    <mergeCell ref="B928:B933"/>
    <mergeCell ref="C928:C933"/>
    <mergeCell ref="D928:D933"/>
    <mergeCell ref="E928:E933"/>
    <mergeCell ref="F928:F930"/>
    <mergeCell ref="W928:W933"/>
    <mergeCell ref="X928:X933"/>
    <mergeCell ref="Y928:Y933"/>
    <mergeCell ref="X916:X921"/>
    <mergeCell ref="Y916:Y921"/>
    <mergeCell ref="F919:F921"/>
    <mergeCell ref="B922:B927"/>
    <mergeCell ref="C922:C927"/>
    <mergeCell ref="D922:D927"/>
    <mergeCell ref="E922:E927"/>
    <mergeCell ref="F922:F924"/>
    <mergeCell ref="W922:W927"/>
    <mergeCell ref="X922:X927"/>
    <mergeCell ref="W910:W915"/>
    <mergeCell ref="X910:X915"/>
    <mergeCell ref="Y910:Y915"/>
    <mergeCell ref="F913:F915"/>
    <mergeCell ref="B916:B921"/>
    <mergeCell ref="C916:C921"/>
    <mergeCell ref="D916:D921"/>
    <mergeCell ref="E916:E921"/>
    <mergeCell ref="F916:F918"/>
    <mergeCell ref="W916:W921"/>
    <mergeCell ref="F907:F909"/>
    <mergeCell ref="B910:B915"/>
    <mergeCell ref="C910:C915"/>
    <mergeCell ref="D910:D915"/>
    <mergeCell ref="E910:E915"/>
    <mergeCell ref="F910:F912"/>
    <mergeCell ref="Y898:Y903"/>
    <mergeCell ref="F901:F903"/>
    <mergeCell ref="B904:B909"/>
    <mergeCell ref="C904:C909"/>
    <mergeCell ref="D904:D909"/>
    <mergeCell ref="E904:E909"/>
    <mergeCell ref="F904:F906"/>
    <mergeCell ref="W904:W909"/>
    <mergeCell ref="X904:X909"/>
    <mergeCell ref="Y904:Y909"/>
    <mergeCell ref="X892:X897"/>
    <mergeCell ref="Y892:Y897"/>
    <mergeCell ref="F895:F897"/>
    <mergeCell ref="B898:B903"/>
    <mergeCell ref="C898:C903"/>
    <mergeCell ref="D898:D903"/>
    <mergeCell ref="E898:E903"/>
    <mergeCell ref="F898:F900"/>
    <mergeCell ref="W898:W903"/>
    <mergeCell ref="X898:X903"/>
    <mergeCell ref="W886:W891"/>
    <mergeCell ref="X886:X891"/>
    <mergeCell ref="Y886:Y891"/>
    <mergeCell ref="F889:F891"/>
    <mergeCell ref="B892:B897"/>
    <mergeCell ref="C892:C897"/>
    <mergeCell ref="D892:D897"/>
    <mergeCell ref="E892:E897"/>
    <mergeCell ref="F892:F894"/>
    <mergeCell ref="W892:W897"/>
    <mergeCell ref="F883:F885"/>
    <mergeCell ref="B886:B891"/>
    <mergeCell ref="C886:C891"/>
    <mergeCell ref="D886:D891"/>
    <mergeCell ref="E886:E891"/>
    <mergeCell ref="F886:F888"/>
    <mergeCell ref="Y874:Y879"/>
    <mergeCell ref="F877:F879"/>
    <mergeCell ref="B880:B885"/>
    <mergeCell ref="C880:C885"/>
    <mergeCell ref="D880:D885"/>
    <mergeCell ref="E880:E885"/>
    <mergeCell ref="F880:F882"/>
    <mergeCell ref="W880:W885"/>
    <mergeCell ref="X880:X885"/>
    <mergeCell ref="Y880:Y885"/>
    <mergeCell ref="X868:X873"/>
    <mergeCell ref="Y868:Y873"/>
    <mergeCell ref="F871:F873"/>
    <mergeCell ref="B874:B879"/>
    <mergeCell ref="C874:C879"/>
    <mergeCell ref="D874:D879"/>
    <mergeCell ref="E874:E879"/>
    <mergeCell ref="F874:F876"/>
    <mergeCell ref="W874:W879"/>
    <mergeCell ref="X874:X879"/>
    <mergeCell ref="B865:AB865"/>
    <mergeCell ref="B866:AB866"/>
    <mergeCell ref="A867:AB867"/>
    <mergeCell ref="A868:A941"/>
    <mergeCell ref="B868:B873"/>
    <mergeCell ref="C868:C873"/>
    <mergeCell ref="D868:D873"/>
    <mergeCell ref="E868:E873"/>
    <mergeCell ref="F868:F870"/>
    <mergeCell ref="W868:W873"/>
    <mergeCell ref="E859:E864"/>
    <mergeCell ref="F859:F861"/>
    <mergeCell ref="W859:W864"/>
    <mergeCell ref="X859:X864"/>
    <mergeCell ref="Y859:Y864"/>
    <mergeCell ref="F862:F864"/>
    <mergeCell ref="Y847:Y852"/>
    <mergeCell ref="F850:F852"/>
    <mergeCell ref="B853:B858"/>
    <mergeCell ref="C853:C858"/>
    <mergeCell ref="D853:D858"/>
    <mergeCell ref="E853:E858"/>
    <mergeCell ref="F853:F855"/>
    <mergeCell ref="W853:W858"/>
    <mergeCell ref="X853:X858"/>
    <mergeCell ref="Y853:Y858"/>
    <mergeCell ref="X841:X846"/>
    <mergeCell ref="Y841:Y846"/>
    <mergeCell ref="F844:F846"/>
    <mergeCell ref="B847:B852"/>
    <mergeCell ref="C847:C852"/>
    <mergeCell ref="D847:D852"/>
    <mergeCell ref="E847:E852"/>
    <mergeCell ref="F847:F849"/>
    <mergeCell ref="W847:W852"/>
    <mergeCell ref="X847:X852"/>
    <mergeCell ref="W835:W840"/>
    <mergeCell ref="X835:X840"/>
    <mergeCell ref="Y835:Y840"/>
    <mergeCell ref="F838:F840"/>
    <mergeCell ref="B841:B846"/>
    <mergeCell ref="C841:C846"/>
    <mergeCell ref="D841:D846"/>
    <mergeCell ref="E841:E846"/>
    <mergeCell ref="F841:F843"/>
    <mergeCell ref="W841:W846"/>
    <mergeCell ref="A835:A866"/>
    <mergeCell ref="B835:B840"/>
    <mergeCell ref="C835:C840"/>
    <mergeCell ref="D835:D840"/>
    <mergeCell ref="E835:E840"/>
    <mergeCell ref="F835:F837"/>
    <mergeCell ref="F856:F858"/>
    <mergeCell ref="B859:B864"/>
    <mergeCell ref="C859:C864"/>
    <mergeCell ref="D859:D864"/>
    <mergeCell ref="X825:X830"/>
    <mergeCell ref="Y825:Y830"/>
    <mergeCell ref="F828:F830"/>
    <mergeCell ref="B831:AB831"/>
    <mergeCell ref="B833:AB833"/>
    <mergeCell ref="A834:AB834"/>
    <mergeCell ref="A747:A833"/>
    <mergeCell ref="B747:B752"/>
    <mergeCell ref="C747:C752"/>
    <mergeCell ref="D747:D752"/>
    <mergeCell ref="W819:W824"/>
    <mergeCell ref="X819:X824"/>
    <mergeCell ref="Y819:Y824"/>
    <mergeCell ref="F822:F824"/>
    <mergeCell ref="B825:B830"/>
    <mergeCell ref="C825:C830"/>
    <mergeCell ref="D825:D830"/>
    <mergeCell ref="E825:E830"/>
    <mergeCell ref="F825:F827"/>
    <mergeCell ref="W825:W830"/>
    <mergeCell ref="F816:F818"/>
    <mergeCell ref="B819:B824"/>
    <mergeCell ref="C819:C824"/>
    <mergeCell ref="D819:D824"/>
    <mergeCell ref="E819:E824"/>
    <mergeCell ref="F819:F821"/>
    <mergeCell ref="Y807:Y812"/>
    <mergeCell ref="F810:F812"/>
    <mergeCell ref="B813:B818"/>
    <mergeCell ref="C813:C818"/>
    <mergeCell ref="D813:D818"/>
    <mergeCell ref="E813:E818"/>
    <mergeCell ref="F813:F815"/>
    <mergeCell ref="W813:W818"/>
    <mergeCell ref="X813:X818"/>
    <mergeCell ref="Y813:Y818"/>
    <mergeCell ref="X801:X806"/>
    <mergeCell ref="Y801:Y806"/>
    <mergeCell ref="F804:F806"/>
    <mergeCell ref="B807:B812"/>
    <mergeCell ref="C807:C812"/>
    <mergeCell ref="D807:D812"/>
    <mergeCell ref="E807:E812"/>
    <mergeCell ref="F807:F809"/>
    <mergeCell ref="W807:W812"/>
    <mergeCell ref="X807:X812"/>
    <mergeCell ref="W795:W800"/>
    <mergeCell ref="X795:X800"/>
    <mergeCell ref="Y795:Y800"/>
    <mergeCell ref="F798:F800"/>
    <mergeCell ref="B801:B806"/>
    <mergeCell ref="C801:C806"/>
    <mergeCell ref="D801:D806"/>
    <mergeCell ref="E801:E806"/>
    <mergeCell ref="F801:F803"/>
    <mergeCell ref="W801:W806"/>
    <mergeCell ref="F792:F794"/>
    <mergeCell ref="B795:B800"/>
    <mergeCell ref="C795:C800"/>
    <mergeCell ref="D795:D800"/>
    <mergeCell ref="E795:E800"/>
    <mergeCell ref="F795:F797"/>
    <mergeCell ref="Y783:Y788"/>
    <mergeCell ref="F786:F788"/>
    <mergeCell ref="B789:B794"/>
    <mergeCell ref="C789:C794"/>
    <mergeCell ref="D789:D794"/>
    <mergeCell ref="E789:E794"/>
    <mergeCell ref="F789:F791"/>
    <mergeCell ref="W789:W794"/>
    <mergeCell ref="X789:X794"/>
    <mergeCell ref="Y789:Y794"/>
    <mergeCell ref="X777:X782"/>
    <mergeCell ref="Y777:Y782"/>
    <mergeCell ref="F780:F782"/>
    <mergeCell ref="B783:B788"/>
    <mergeCell ref="C783:C788"/>
    <mergeCell ref="D783:D788"/>
    <mergeCell ref="E783:E788"/>
    <mergeCell ref="F783:F785"/>
    <mergeCell ref="W783:W788"/>
    <mergeCell ref="X783:X788"/>
    <mergeCell ref="W771:W776"/>
    <mergeCell ref="X771:X776"/>
    <mergeCell ref="Y771:Y776"/>
    <mergeCell ref="F774:F776"/>
    <mergeCell ref="B777:B782"/>
    <mergeCell ref="C777:C782"/>
    <mergeCell ref="D777:D782"/>
    <mergeCell ref="E777:E782"/>
    <mergeCell ref="F777:F779"/>
    <mergeCell ref="W777:W782"/>
    <mergeCell ref="Y759:Y764"/>
    <mergeCell ref="F762:F764"/>
    <mergeCell ref="B765:B770"/>
    <mergeCell ref="C765:C770"/>
    <mergeCell ref="D765:D770"/>
    <mergeCell ref="E765:E770"/>
    <mergeCell ref="F765:F767"/>
    <mergeCell ref="W765:W770"/>
    <mergeCell ref="X765:X770"/>
    <mergeCell ref="Y765:Y770"/>
    <mergeCell ref="X753:X758"/>
    <mergeCell ref="Y753:Y758"/>
    <mergeCell ref="F756:F758"/>
    <mergeCell ref="B759:B764"/>
    <mergeCell ref="C759:C764"/>
    <mergeCell ref="D759:D764"/>
    <mergeCell ref="E759:E764"/>
    <mergeCell ref="F759:F761"/>
    <mergeCell ref="W759:W764"/>
    <mergeCell ref="X759:X764"/>
    <mergeCell ref="W747:W752"/>
    <mergeCell ref="X747:X752"/>
    <mergeCell ref="Y747:Y752"/>
    <mergeCell ref="F750:F752"/>
    <mergeCell ref="B753:B758"/>
    <mergeCell ref="C753:C758"/>
    <mergeCell ref="D753:D758"/>
    <mergeCell ref="E753:E758"/>
    <mergeCell ref="F753:F755"/>
    <mergeCell ref="W753:W758"/>
    <mergeCell ref="E747:E752"/>
    <mergeCell ref="F747:F749"/>
    <mergeCell ref="F768:F770"/>
    <mergeCell ref="B771:B776"/>
    <mergeCell ref="C771:C776"/>
    <mergeCell ref="D771:D776"/>
    <mergeCell ref="E771:E776"/>
    <mergeCell ref="F771:F773"/>
    <mergeCell ref="X738:X743"/>
    <mergeCell ref="Y738:Y743"/>
    <mergeCell ref="F741:F743"/>
    <mergeCell ref="B744:AB744"/>
    <mergeCell ref="B745:AB745"/>
    <mergeCell ref="A746:AB746"/>
    <mergeCell ref="W732:W737"/>
    <mergeCell ref="X732:X737"/>
    <mergeCell ref="Y732:Y737"/>
    <mergeCell ref="F735:F737"/>
    <mergeCell ref="B738:B743"/>
    <mergeCell ref="C738:C743"/>
    <mergeCell ref="D738:D743"/>
    <mergeCell ref="E738:E743"/>
    <mergeCell ref="F738:F740"/>
    <mergeCell ref="W738:W743"/>
    <mergeCell ref="F729:F731"/>
    <mergeCell ref="B732:B737"/>
    <mergeCell ref="C732:C737"/>
    <mergeCell ref="D732:D737"/>
    <mergeCell ref="E732:E737"/>
    <mergeCell ref="F732:F734"/>
    <mergeCell ref="Y720:Y725"/>
    <mergeCell ref="F723:F725"/>
    <mergeCell ref="B726:B731"/>
    <mergeCell ref="C726:C731"/>
    <mergeCell ref="D726:D731"/>
    <mergeCell ref="E726:E731"/>
    <mergeCell ref="F726:F728"/>
    <mergeCell ref="W726:W731"/>
    <mergeCell ref="X726:X731"/>
    <mergeCell ref="Y726:Y731"/>
    <mergeCell ref="X714:X719"/>
    <mergeCell ref="Y714:Y719"/>
    <mergeCell ref="F717:F719"/>
    <mergeCell ref="B720:B725"/>
    <mergeCell ref="C720:C725"/>
    <mergeCell ref="D720:D725"/>
    <mergeCell ref="E720:E725"/>
    <mergeCell ref="F720:F722"/>
    <mergeCell ref="W720:W725"/>
    <mergeCell ref="X720:X725"/>
    <mergeCell ref="W708:W713"/>
    <mergeCell ref="X708:X713"/>
    <mergeCell ref="Y708:Y713"/>
    <mergeCell ref="F711:F713"/>
    <mergeCell ref="B714:B719"/>
    <mergeCell ref="C714:C719"/>
    <mergeCell ref="D714:D719"/>
    <mergeCell ref="E714:E719"/>
    <mergeCell ref="F714:F716"/>
    <mergeCell ref="W714:W719"/>
    <mergeCell ref="F705:F707"/>
    <mergeCell ref="B708:B713"/>
    <mergeCell ref="C708:C713"/>
    <mergeCell ref="D708:D713"/>
    <mergeCell ref="E708:E713"/>
    <mergeCell ref="F708:F710"/>
    <mergeCell ref="Y696:Y701"/>
    <mergeCell ref="F699:F701"/>
    <mergeCell ref="B702:B707"/>
    <mergeCell ref="C702:C707"/>
    <mergeCell ref="D702:D707"/>
    <mergeCell ref="E702:E707"/>
    <mergeCell ref="F702:F704"/>
    <mergeCell ref="W702:W707"/>
    <mergeCell ref="X702:X707"/>
    <mergeCell ref="Y702:Y707"/>
    <mergeCell ref="X690:X695"/>
    <mergeCell ref="Y690:Y695"/>
    <mergeCell ref="F693:F695"/>
    <mergeCell ref="B696:B701"/>
    <mergeCell ref="C696:C701"/>
    <mergeCell ref="D696:D701"/>
    <mergeCell ref="E696:E701"/>
    <mergeCell ref="F696:F698"/>
    <mergeCell ref="W696:W701"/>
    <mergeCell ref="X696:X701"/>
    <mergeCell ref="W684:W689"/>
    <mergeCell ref="X684:X689"/>
    <mergeCell ref="Y684:Y689"/>
    <mergeCell ref="F687:F689"/>
    <mergeCell ref="B690:B695"/>
    <mergeCell ref="C690:C695"/>
    <mergeCell ref="D690:D695"/>
    <mergeCell ref="E690:E695"/>
    <mergeCell ref="F690:F692"/>
    <mergeCell ref="W690:W695"/>
    <mergeCell ref="F681:F683"/>
    <mergeCell ref="B684:B689"/>
    <mergeCell ref="C684:C689"/>
    <mergeCell ref="D684:D689"/>
    <mergeCell ref="E684:E689"/>
    <mergeCell ref="F684:F686"/>
    <mergeCell ref="Y672:Y677"/>
    <mergeCell ref="F675:F677"/>
    <mergeCell ref="B678:B683"/>
    <mergeCell ref="C678:C683"/>
    <mergeCell ref="D678:D683"/>
    <mergeCell ref="E678:E683"/>
    <mergeCell ref="F678:F680"/>
    <mergeCell ref="W678:W683"/>
    <mergeCell ref="X678:X683"/>
    <mergeCell ref="Y678:Y683"/>
    <mergeCell ref="X666:X671"/>
    <mergeCell ref="Y666:Y671"/>
    <mergeCell ref="F669:F671"/>
    <mergeCell ref="B672:B677"/>
    <mergeCell ref="C672:C677"/>
    <mergeCell ref="D672:D677"/>
    <mergeCell ref="E672:E677"/>
    <mergeCell ref="F672:F674"/>
    <mergeCell ref="W672:W677"/>
    <mergeCell ref="X672:X677"/>
    <mergeCell ref="W660:W665"/>
    <mergeCell ref="X660:X665"/>
    <mergeCell ref="Y660:Y665"/>
    <mergeCell ref="F663:F665"/>
    <mergeCell ref="B666:B671"/>
    <mergeCell ref="C666:C671"/>
    <mergeCell ref="D666:D671"/>
    <mergeCell ref="E666:E671"/>
    <mergeCell ref="F666:F668"/>
    <mergeCell ref="W666:W671"/>
    <mergeCell ref="F657:F659"/>
    <mergeCell ref="B660:B665"/>
    <mergeCell ref="C660:C665"/>
    <mergeCell ref="D660:D665"/>
    <mergeCell ref="E660:E665"/>
    <mergeCell ref="F660:F662"/>
    <mergeCell ref="Y648:Y653"/>
    <mergeCell ref="F651:F653"/>
    <mergeCell ref="B654:B659"/>
    <mergeCell ref="C654:C659"/>
    <mergeCell ref="D654:D659"/>
    <mergeCell ref="E654:E659"/>
    <mergeCell ref="F654:F656"/>
    <mergeCell ref="W654:W659"/>
    <mergeCell ref="X654:X659"/>
    <mergeCell ref="Y654:Y659"/>
    <mergeCell ref="X642:X647"/>
    <mergeCell ref="Y642:Y647"/>
    <mergeCell ref="F645:F647"/>
    <mergeCell ref="B648:B653"/>
    <mergeCell ref="C648:C653"/>
    <mergeCell ref="D648:D653"/>
    <mergeCell ref="E648:E653"/>
    <mergeCell ref="F648:F650"/>
    <mergeCell ref="W648:W653"/>
    <mergeCell ref="X648:X653"/>
    <mergeCell ref="W636:W641"/>
    <mergeCell ref="X636:X641"/>
    <mergeCell ref="Y636:Y641"/>
    <mergeCell ref="F639:F641"/>
    <mergeCell ref="B642:B647"/>
    <mergeCell ref="C642:C647"/>
    <mergeCell ref="D642:D647"/>
    <mergeCell ref="E642:E647"/>
    <mergeCell ref="F642:F644"/>
    <mergeCell ref="W642:W647"/>
    <mergeCell ref="F633:F635"/>
    <mergeCell ref="B636:B641"/>
    <mergeCell ref="C636:C641"/>
    <mergeCell ref="D636:D641"/>
    <mergeCell ref="E636:E641"/>
    <mergeCell ref="F636:F638"/>
    <mergeCell ref="Y624:Y629"/>
    <mergeCell ref="F627:F629"/>
    <mergeCell ref="B630:B635"/>
    <mergeCell ref="C630:C635"/>
    <mergeCell ref="D630:D635"/>
    <mergeCell ref="E630:E635"/>
    <mergeCell ref="F630:F632"/>
    <mergeCell ref="W630:W635"/>
    <mergeCell ref="X630:X635"/>
    <mergeCell ref="Y630:Y635"/>
    <mergeCell ref="X618:X623"/>
    <mergeCell ref="Y618:Y623"/>
    <mergeCell ref="F621:F623"/>
    <mergeCell ref="B624:B629"/>
    <mergeCell ref="C624:C629"/>
    <mergeCell ref="D624:D629"/>
    <mergeCell ref="E624:E629"/>
    <mergeCell ref="F624:F626"/>
    <mergeCell ref="W624:W629"/>
    <mergeCell ref="X624:X629"/>
    <mergeCell ref="W612:W617"/>
    <mergeCell ref="X612:X617"/>
    <mergeCell ref="Y612:Y617"/>
    <mergeCell ref="F615:F617"/>
    <mergeCell ref="B618:B623"/>
    <mergeCell ref="C618:C623"/>
    <mergeCell ref="D618:D623"/>
    <mergeCell ref="E618:E623"/>
    <mergeCell ref="F618:F620"/>
    <mergeCell ref="W618:W623"/>
    <mergeCell ref="F606:F608"/>
    <mergeCell ref="B609:AB609"/>
    <mergeCell ref="B610:AB610"/>
    <mergeCell ref="A611:AB611"/>
    <mergeCell ref="A612:A745"/>
    <mergeCell ref="B612:B617"/>
    <mergeCell ref="C612:C617"/>
    <mergeCell ref="D612:D617"/>
    <mergeCell ref="E612:E617"/>
    <mergeCell ref="F612:F614"/>
    <mergeCell ref="Y597:Y602"/>
    <mergeCell ref="F600:F602"/>
    <mergeCell ref="B603:B608"/>
    <mergeCell ref="C603:C608"/>
    <mergeCell ref="D603:D608"/>
    <mergeCell ref="E603:E608"/>
    <mergeCell ref="F603:F605"/>
    <mergeCell ref="W603:W608"/>
    <mergeCell ref="X603:X608"/>
    <mergeCell ref="Y603:Y608"/>
    <mergeCell ref="X591:X596"/>
    <mergeCell ref="Y591:Y596"/>
    <mergeCell ref="F594:F596"/>
    <mergeCell ref="B597:B602"/>
    <mergeCell ref="C597:C602"/>
    <mergeCell ref="D597:D602"/>
    <mergeCell ref="E597:E602"/>
    <mergeCell ref="F597:F599"/>
    <mergeCell ref="W597:W602"/>
    <mergeCell ref="X597:X602"/>
    <mergeCell ref="W585:W590"/>
    <mergeCell ref="X585:X590"/>
    <mergeCell ref="Y585:Y590"/>
    <mergeCell ref="F588:F590"/>
    <mergeCell ref="B591:B596"/>
    <mergeCell ref="C591:C596"/>
    <mergeCell ref="D591:D596"/>
    <mergeCell ref="E591:E596"/>
    <mergeCell ref="F591:F593"/>
    <mergeCell ref="W591:W596"/>
    <mergeCell ref="F582:F584"/>
    <mergeCell ref="B585:B590"/>
    <mergeCell ref="C585:C590"/>
    <mergeCell ref="D585:D590"/>
    <mergeCell ref="E585:E590"/>
    <mergeCell ref="F585:F587"/>
    <mergeCell ref="E573:E578"/>
    <mergeCell ref="F573:F575"/>
    <mergeCell ref="W573:W578"/>
    <mergeCell ref="X573:X578"/>
    <mergeCell ref="Y573:Y578"/>
    <mergeCell ref="E579:E584"/>
    <mergeCell ref="F579:F581"/>
    <mergeCell ref="W579:W584"/>
    <mergeCell ref="X579:X584"/>
    <mergeCell ref="Y579:Y584"/>
    <mergeCell ref="Y561:Y566"/>
    <mergeCell ref="F564:F566"/>
    <mergeCell ref="B567:B572"/>
    <mergeCell ref="C567:C572"/>
    <mergeCell ref="D567:D572"/>
    <mergeCell ref="E567:E572"/>
    <mergeCell ref="F567:F569"/>
    <mergeCell ref="W567:W572"/>
    <mergeCell ref="X567:X572"/>
    <mergeCell ref="Y567:Y572"/>
    <mergeCell ref="X555:X560"/>
    <mergeCell ref="Y555:Y560"/>
    <mergeCell ref="F558:F560"/>
    <mergeCell ref="B561:B566"/>
    <mergeCell ref="C561:C566"/>
    <mergeCell ref="D561:D566"/>
    <mergeCell ref="E561:E566"/>
    <mergeCell ref="F561:F563"/>
    <mergeCell ref="W561:W566"/>
    <mergeCell ref="X561:X566"/>
    <mergeCell ref="F555:F557"/>
    <mergeCell ref="F576:F578"/>
    <mergeCell ref="B579:B584"/>
    <mergeCell ref="C579:C584"/>
    <mergeCell ref="D579:D584"/>
    <mergeCell ref="W555:W560"/>
    <mergeCell ref="F570:F572"/>
    <mergeCell ref="B573:B578"/>
    <mergeCell ref="C573:C578"/>
    <mergeCell ref="D573:D578"/>
    <mergeCell ref="Y546:Y551"/>
    <mergeCell ref="F549:F551"/>
    <mergeCell ref="B552:AB552"/>
    <mergeCell ref="B553:AB553"/>
    <mergeCell ref="A554:AB554"/>
    <mergeCell ref="A555:A610"/>
    <mergeCell ref="B555:B560"/>
    <mergeCell ref="C555:C560"/>
    <mergeCell ref="D555:D560"/>
    <mergeCell ref="E555:E560"/>
    <mergeCell ref="X540:X545"/>
    <mergeCell ref="Y540:Y545"/>
    <mergeCell ref="F543:F545"/>
    <mergeCell ref="B546:B551"/>
    <mergeCell ref="C546:C551"/>
    <mergeCell ref="D546:D551"/>
    <mergeCell ref="E546:E551"/>
    <mergeCell ref="F546:F548"/>
    <mergeCell ref="W546:W551"/>
    <mergeCell ref="X546:X551"/>
    <mergeCell ref="W534:W539"/>
    <mergeCell ref="X534:X539"/>
    <mergeCell ref="Y534:Y539"/>
    <mergeCell ref="F537:F539"/>
    <mergeCell ref="B540:B545"/>
    <mergeCell ref="C540:C545"/>
    <mergeCell ref="D540:D545"/>
    <mergeCell ref="E540:E545"/>
    <mergeCell ref="F540:F542"/>
    <mergeCell ref="W540:W545"/>
    <mergeCell ref="F531:F533"/>
    <mergeCell ref="B534:B539"/>
    <mergeCell ref="C534:C539"/>
    <mergeCell ref="D534:D539"/>
    <mergeCell ref="E534:E539"/>
    <mergeCell ref="F534:F536"/>
    <mergeCell ref="Y522:Y527"/>
    <mergeCell ref="F525:F527"/>
    <mergeCell ref="B528:B533"/>
    <mergeCell ref="C528:C533"/>
    <mergeCell ref="D528:D533"/>
    <mergeCell ref="E528:E533"/>
    <mergeCell ref="F528:F530"/>
    <mergeCell ref="W528:W533"/>
    <mergeCell ref="X528:X533"/>
    <mergeCell ref="Y528:Y533"/>
    <mergeCell ref="X516:X521"/>
    <mergeCell ref="Y516:Y521"/>
    <mergeCell ref="F519:F521"/>
    <mergeCell ref="B522:B527"/>
    <mergeCell ref="C522:C527"/>
    <mergeCell ref="D522:D527"/>
    <mergeCell ref="E522:E527"/>
    <mergeCell ref="F522:F524"/>
    <mergeCell ref="W522:W527"/>
    <mergeCell ref="X522:X527"/>
    <mergeCell ref="W510:W515"/>
    <mergeCell ref="X510:X515"/>
    <mergeCell ref="Y510:Y515"/>
    <mergeCell ref="F513:F515"/>
    <mergeCell ref="B516:B521"/>
    <mergeCell ref="C516:C521"/>
    <mergeCell ref="D516:D521"/>
    <mergeCell ref="E516:E521"/>
    <mergeCell ref="F516:F518"/>
    <mergeCell ref="W516:W521"/>
    <mergeCell ref="F507:F509"/>
    <mergeCell ref="B510:B515"/>
    <mergeCell ref="C510:C515"/>
    <mergeCell ref="D510:D515"/>
    <mergeCell ref="E510:E515"/>
    <mergeCell ref="F510:F512"/>
    <mergeCell ref="Y498:Y503"/>
    <mergeCell ref="F501:F503"/>
    <mergeCell ref="B504:B509"/>
    <mergeCell ref="C504:C509"/>
    <mergeCell ref="D504:D509"/>
    <mergeCell ref="E504:E509"/>
    <mergeCell ref="F504:F506"/>
    <mergeCell ref="W504:W509"/>
    <mergeCell ref="X504:X509"/>
    <mergeCell ref="Y504:Y509"/>
    <mergeCell ref="X492:X497"/>
    <mergeCell ref="Y492:Y497"/>
    <mergeCell ref="F495:F497"/>
    <mergeCell ref="B498:B503"/>
    <mergeCell ref="C498:C503"/>
    <mergeCell ref="D498:D503"/>
    <mergeCell ref="E498:E503"/>
    <mergeCell ref="F498:F500"/>
    <mergeCell ref="W498:W503"/>
    <mergeCell ref="X498:X503"/>
    <mergeCell ref="W486:W491"/>
    <mergeCell ref="X486:X491"/>
    <mergeCell ref="Y486:Y491"/>
    <mergeCell ref="F489:F491"/>
    <mergeCell ref="B492:B497"/>
    <mergeCell ref="C492:C497"/>
    <mergeCell ref="D492:D497"/>
    <mergeCell ref="E492:E497"/>
    <mergeCell ref="F492:F494"/>
    <mergeCell ref="W492:W497"/>
    <mergeCell ref="F480:F482"/>
    <mergeCell ref="B483:AB483"/>
    <mergeCell ref="B484:AB484"/>
    <mergeCell ref="A485:AB485"/>
    <mergeCell ref="A486:A553"/>
    <mergeCell ref="B486:B491"/>
    <mergeCell ref="C486:C491"/>
    <mergeCell ref="D486:D491"/>
    <mergeCell ref="E486:E491"/>
    <mergeCell ref="F486:F488"/>
    <mergeCell ref="Y471:Y476"/>
    <mergeCell ref="F474:F476"/>
    <mergeCell ref="B477:B482"/>
    <mergeCell ref="C477:C482"/>
    <mergeCell ref="D477:D482"/>
    <mergeCell ref="E477:E482"/>
    <mergeCell ref="F477:F479"/>
    <mergeCell ref="W477:W482"/>
    <mergeCell ref="X477:X482"/>
    <mergeCell ref="Y477:Y482"/>
    <mergeCell ref="X465:X470"/>
    <mergeCell ref="Y465:Y470"/>
    <mergeCell ref="F468:F470"/>
    <mergeCell ref="B471:B476"/>
    <mergeCell ref="C471:C476"/>
    <mergeCell ref="D471:D476"/>
    <mergeCell ref="E471:E476"/>
    <mergeCell ref="F471:F473"/>
    <mergeCell ref="W471:W476"/>
    <mergeCell ref="X471:X476"/>
    <mergeCell ref="W459:W464"/>
    <mergeCell ref="X459:X464"/>
    <mergeCell ref="Y459:Y464"/>
    <mergeCell ref="F462:F464"/>
    <mergeCell ref="B465:B470"/>
    <mergeCell ref="C465:C470"/>
    <mergeCell ref="D465:D470"/>
    <mergeCell ref="E465:E470"/>
    <mergeCell ref="F465:F467"/>
    <mergeCell ref="W465:W470"/>
    <mergeCell ref="F456:F458"/>
    <mergeCell ref="B459:B464"/>
    <mergeCell ref="C459:C464"/>
    <mergeCell ref="D459:D464"/>
    <mergeCell ref="E459:E464"/>
    <mergeCell ref="F459:F461"/>
    <mergeCell ref="Y447:Y452"/>
    <mergeCell ref="F450:F452"/>
    <mergeCell ref="B453:B458"/>
    <mergeCell ref="C453:C458"/>
    <mergeCell ref="D453:D458"/>
    <mergeCell ref="E453:E458"/>
    <mergeCell ref="F453:F455"/>
    <mergeCell ref="W453:W458"/>
    <mergeCell ref="X453:X458"/>
    <mergeCell ref="Y453:Y458"/>
    <mergeCell ref="X441:X446"/>
    <mergeCell ref="Y441:Y446"/>
    <mergeCell ref="F444:F446"/>
    <mergeCell ref="B447:B452"/>
    <mergeCell ref="C447:C452"/>
    <mergeCell ref="D447:D452"/>
    <mergeCell ref="E447:E452"/>
    <mergeCell ref="F447:F449"/>
    <mergeCell ref="W447:W452"/>
    <mergeCell ref="X447:X452"/>
    <mergeCell ref="W435:W440"/>
    <mergeCell ref="X435:X440"/>
    <mergeCell ref="Y435:Y440"/>
    <mergeCell ref="F438:F440"/>
    <mergeCell ref="B441:B446"/>
    <mergeCell ref="C441:C446"/>
    <mergeCell ref="D441:D446"/>
    <mergeCell ref="E441:E446"/>
    <mergeCell ref="F441:F443"/>
    <mergeCell ref="W441:W446"/>
    <mergeCell ref="F432:F434"/>
    <mergeCell ref="B435:B440"/>
    <mergeCell ref="C435:C440"/>
    <mergeCell ref="D435:D440"/>
    <mergeCell ref="E435:E440"/>
    <mergeCell ref="F435:F437"/>
    <mergeCell ref="Y423:Y428"/>
    <mergeCell ref="F426:F428"/>
    <mergeCell ref="B429:B434"/>
    <mergeCell ref="C429:C434"/>
    <mergeCell ref="D429:D434"/>
    <mergeCell ref="E429:E434"/>
    <mergeCell ref="F429:F431"/>
    <mergeCell ref="W429:W434"/>
    <mergeCell ref="X429:X434"/>
    <mergeCell ref="Y429:Y434"/>
    <mergeCell ref="X417:X422"/>
    <mergeCell ref="Y417:Y422"/>
    <mergeCell ref="F420:F422"/>
    <mergeCell ref="B423:B428"/>
    <mergeCell ref="C423:C428"/>
    <mergeCell ref="D423:D428"/>
    <mergeCell ref="E423:E428"/>
    <mergeCell ref="F423:F425"/>
    <mergeCell ref="W423:W428"/>
    <mergeCell ref="X423:X428"/>
    <mergeCell ref="W411:W416"/>
    <mergeCell ref="X411:X416"/>
    <mergeCell ref="Y411:Y416"/>
    <mergeCell ref="F414:F416"/>
    <mergeCell ref="B417:B422"/>
    <mergeCell ref="C417:C422"/>
    <mergeCell ref="D417:D422"/>
    <mergeCell ref="E417:E422"/>
    <mergeCell ref="F417:F419"/>
    <mergeCell ref="W417:W422"/>
    <mergeCell ref="F408:F410"/>
    <mergeCell ref="B411:B416"/>
    <mergeCell ref="C411:C416"/>
    <mergeCell ref="D411:D416"/>
    <mergeCell ref="E411:E416"/>
    <mergeCell ref="F411:F413"/>
    <mergeCell ref="A404:AB404"/>
    <mergeCell ref="A405:A484"/>
    <mergeCell ref="B405:B410"/>
    <mergeCell ref="C405:C410"/>
    <mergeCell ref="D405:D410"/>
    <mergeCell ref="E405:E410"/>
    <mergeCell ref="F405:F407"/>
    <mergeCell ref="W405:W410"/>
    <mergeCell ref="X405:X410"/>
    <mergeCell ref="Y405:Y410"/>
    <mergeCell ref="W396:W401"/>
    <mergeCell ref="X396:X401"/>
    <mergeCell ref="Y396:Y401"/>
    <mergeCell ref="F399:F401"/>
    <mergeCell ref="B402:AB402"/>
    <mergeCell ref="B403:AB403"/>
    <mergeCell ref="F393:F395"/>
    <mergeCell ref="B396:B401"/>
    <mergeCell ref="C396:C401"/>
    <mergeCell ref="D396:D401"/>
    <mergeCell ref="E396:E401"/>
    <mergeCell ref="F396:F398"/>
    <mergeCell ref="Y384:Y389"/>
    <mergeCell ref="F387:F389"/>
    <mergeCell ref="B390:B395"/>
    <mergeCell ref="C390:C395"/>
    <mergeCell ref="D390:D395"/>
    <mergeCell ref="E390:E395"/>
    <mergeCell ref="F390:F392"/>
    <mergeCell ref="W390:W395"/>
    <mergeCell ref="X390:X395"/>
    <mergeCell ref="Y390:Y395"/>
    <mergeCell ref="X378:X383"/>
    <mergeCell ref="Y378:Y383"/>
    <mergeCell ref="F381:F383"/>
    <mergeCell ref="B384:B389"/>
    <mergeCell ref="C384:C389"/>
    <mergeCell ref="D384:D389"/>
    <mergeCell ref="E384:E389"/>
    <mergeCell ref="F384:F386"/>
    <mergeCell ref="W384:W389"/>
    <mergeCell ref="X384:X389"/>
    <mergeCell ref="B378:B383"/>
    <mergeCell ref="C378:C383"/>
    <mergeCell ref="D378:D383"/>
    <mergeCell ref="E378:E383"/>
    <mergeCell ref="F378:F380"/>
    <mergeCell ref="W378:W383"/>
    <mergeCell ref="E372:E377"/>
    <mergeCell ref="F372:F374"/>
    <mergeCell ref="W372:W377"/>
    <mergeCell ref="X372:X377"/>
    <mergeCell ref="Y372:Y377"/>
    <mergeCell ref="F375:F377"/>
    <mergeCell ref="Y360:Y365"/>
    <mergeCell ref="F363:F365"/>
    <mergeCell ref="B366:B371"/>
    <mergeCell ref="C366:C371"/>
    <mergeCell ref="D366:D371"/>
    <mergeCell ref="E366:E371"/>
    <mergeCell ref="F366:F368"/>
    <mergeCell ref="W366:W371"/>
    <mergeCell ref="X366:X371"/>
    <mergeCell ref="Y366:Y371"/>
    <mergeCell ref="X354:X359"/>
    <mergeCell ref="Y354:Y359"/>
    <mergeCell ref="F357:F359"/>
    <mergeCell ref="B360:B365"/>
    <mergeCell ref="C360:C365"/>
    <mergeCell ref="D360:D365"/>
    <mergeCell ref="E360:E365"/>
    <mergeCell ref="F360:F362"/>
    <mergeCell ref="W360:W365"/>
    <mergeCell ref="X360:X365"/>
    <mergeCell ref="W348:W353"/>
    <mergeCell ref="X348:X353"/>
    <mergeCell ref="Y348:Y353"/>
    <mergeCell ref="F351:F353"/>
    <mergeCell ref="B354:B359"/>
    <mergeCell ref="C354:C359"/>
    <mergeCell ref="D354:D359"/>
    <mergeCell ref="E354:E359"/>
    <mergeCell ref="F354:F356"/>
    <mergeCell ref="W354:W359"/>
    <mergeCell ref="A348:A403"/>
    <mergeCell ref="B348:B353"/>
    <mergeCell ref="C348:C353"/>
    <mergeCell ref="D348:D353"/>
    <mergeCell ref="E348:E353"/>
    <mergeCell ref="F348:F350"/>
    <mergeCell ref="F369:F371"/>
    <mergeCell ref="B372:B377"/>
    <mergeCell ref="C372:C377"/>
    <mergeCell ref="D372:D377"/>
    <mergeCell ref="X339:X344"/>
    <mergeCell ref="Y339:Y344"/>
    <mergeCell ref="F342:F344"/>
    <mergeCell ref="B345:AB345"/>
    <mergeCell ref="B346:AB346"/>
    <mergeCell ref="A347:AB347"/>
    <mergeCell ref="A285:A346"/>
    <mergeCell ref="B285:B290"/>
    <mergeCell ref="C285:C290"/>
    <mergeCell ref="D285:D290"/>
    <mergeCell ref="W333:W338"/>
    <mergeCell ref="X333:X338"/>
    <mergeCell ref="Y333:Y338"/>
    <mergeCell ref="F336:F338"/>
    <mergeCell ref="B339:B344"/>
    <mergeCell ref="C339:C344"/>
    <mergeCell ref="D339:D344"/>
    <mergeCell ref="E339:E344"/>
    <mergeCell ref="F339:F341"/>
    <mergeCell ref="W339:W344"/>
    <mergeCell ref="F330:F332"/>
    <mergeCell ref="B333:B338"/>
    <mergeCell ref="C333:C338"/>
    <mergeCell ref="D333:D338"/>
    <mergeCell ref="E333:E338"/>
    <mergeCell ref="F333:F335"/>
    <mergeCell ref="Y321:Y326"/>
    <mergeCell ref="F324:F326"/>
    <mergeCell ref="B327:B332"/>
    <mergeCell ref="C327:C332"/>
    <mergeCell ref="D327:D332"/>
    <mergeCell ref="E327:E332"/>
    <mergeCell ref="F327:F329"/>
    <mergeCell ref="W327:W332"/>
    <mergeCell ref="X327:X332"/>
    <mergeCell ref="Y327:Y332"/>
    <mergeCell ref="X315:X320"/>
    <mergeCell ref="Y315:Y320"/>
    <mergeCell ref="F318:F320"/>
    <mergeCell ref="B321:B326"/>
    <mergeCell ref="C321:C326"/>
    <mergeCell ref="D321:D326"/>
    <mergeCell ref="E321:E326"/>
    <mergeCell ref="F321:F323"/>
    <mergeCell ref="W321:W326"/>
    <mergeCell ref="X321:X326"/>
    <mergeCell ref="W309:W314"/>
    <mergeCell ref="X309:X314"/>
    <mergeCell ref="Y309:Y314"/>
    <mergeCell ref="F312:F314"/>
    <mergeCell ref="B315:B320"/>
    <mergeCell ref="C315:C320"/>
    <mergeCell ref="D315:D320"/>
    <mergeCell ref="E315:E320"/>
    <mergeCell ref="F315:F317"/>
    <mergeCell ref="W315:W320"/>
    <mergeCell ref="Y297:Y302"/>
    <mergeCell ref="F300:F302"/>
    <mergeCell ref="B303:B308"/>
    <mergeCell ref="C303:C308"/>
    <mergeCell ref="D303:D308"/>
    <mergeCell ref="E303:E308"/>
    <mergeCell ref="F303:F305"/>
    <mergeCell ref="W303:W308"/>
    <mergeCell ref="X303:X308"/>
    <mergeCell ref="Y303:Y308"/>
    <mergeCell ref="X291:X296"/>
    <mergeCell ref="Y291:Y296"/>
    <mergeCell ref="F294:F296"/>
    <mergeCell ref="B297:B302"/>
    <mergeCell ref="C297:C302"/>
    <mergeCell ref="D297:D302"/>
    <mergeCell ref="E297:E302"/>
    <mergeCell ref="F297:F299"/>
    <mergeCell ref="W297:W302"/>
    <mergeCell ref="X297:X302"/>
    <mergeCell ref="W285:W290"/>
    <mergeCell ref="X285:X290"/>
    <mergeCell ref="Y285:Y290"/>
    <mergeCell ref="F288:F290"/>
    <mergeCell ref="B291:B296"/>
    <mergeCell ref="C291:C296"/>
    <mergeCell ref="D291:D296"/>
    <mergeCell ref="E291:E296"/>
    <mergeCell ref="F291:F293"/>
    <mergeCell ref="W291:W296"/>
    <mergeCell ref="E285:E290"/>
    <mergeCell ref="F285:F287"/>
    <mergeCell ref="F306:F308"/>
    <mergeCell ref="B309:B314"/>
    <mergeCell ref="C309:C314"/>
    <mergeCell ref="D309:D314"/>
    <mergeCell ref="E309:E314"/>
    <mergeCell ref="F309:F311"/>
    <mergeCell ref="X276:X281"/>
    <mergeCell ref="Y276:Y281"/>
    <mergeCell ref="F279:F281"/>
    <mergeCell ref="B282:AB282"/>
    <mergeCell ref="B283:AB283"/>
    <mergeCell ref="A284:AB284"/>
    <mergeCell ref="W270:W275"/>
    <mergeCell ref="X270:X275"/>
    <mergeCell ref="Y270:Y275"/>
    <mergeCell ref="F273:F275"/>
    <mergeCell ref="B276:B281"/>
    <mergeCell ref="C276:C281"/>
    <mergeCell ref="D276:D281"/>
    <mergeCell ref="E276:E281"/>
    <mergeCell ref="F276:F278"/>
    <mergeCell ref="W276:W281"/>
    <mergeCell ref="F267:F269"/>
    <mergeCell ref="B270:B275"/>
    <mergeCell ref="C270:C275"/>
    <mergeCell ref="D270:D275"/>
    <mergeCell ref="E270:E275"/>
    <mergeCell ref="F270:F272"/>
    <mergeCell ref="Y258:Y263"/>
    <mergeCell ref="F261:F263"/>
    <mergeCell ref="B264:B269"/>
    <mergeCell ref="C264:C269"/>
    <mergeCell ref="D264:D269"/>
    <mergeCell ref="E264:E269"/>
    <mergeCell ref="F264:F266"/>
    <mergeCell ref="W264:W269"/>
    <mergeCell ref="X264:X269"/>
    <mergeCell ref="Y264:Y269"/>
    <mergeCell ref="X252:X257"/>
    <mergeCell ref="Y252:Y257"/>
    <mergeCell ref="F255:F257"/>
    <mergeCell ref="B258:B263"/>
    <mergeCell ref="C258:C263"/>
    <mergeCell ref="D258:D263"/>
    <mergeCell ref="E258:E263"/>
    <mergeCell ref="F258:F260"/>
    <mergeCell ref="W258:W263"/>
    <mergeCell ref="X258:X263"/>
    <mergeCell ref="W246:W251"/>
    <mergeCell ref="X246:X251"/>
    <mergeCell ref="Y246:Y251"/>
    <mergeCell ref="F249:F251"/>
    <mergeCell ref="B252:B257"/>
    <mergeCell ref="C252:C257"/>
    <mergeCell ref="D252:D257"/>
    <mergeCell ref="E252:E257"/>
    <mergeCell ref="F252:F254"/>
    <mergeCell ref="W252:W257"/>
    <mergeCell ref="F243:F245"/>
    <mergeCell ref="B246:B251"/>
    <mergeCell ref="C246:C251"/>
    <mergeCell ref="D246:D251"/>
    <mergeCell ref="E246:E251"/>
    <mergeCell ref="F246:F248"/>
    <mergeCell ref="Y234:Y239"/>
    <mergeCell ref="F237:F239"/>
    <mergeCell ref="B240:B245"/>
    <mergeCell ref="C240:C245"/>
    <mergeCell ref="D240:D245"/>
    <mergeCell ref="E240:E245"/>
    <mergeCell ref="F240:F242"/>
    <mergeCell ref="W240:W245"/>
    <mergeCell ref="X240:X245"/>
    <mergeCell ref="Y240:Y245"/>
    <mergeCell ref="X228:X233"/>
    <mergeCell ref="Y228:Y233"/>
    <mergeCell ref="F231:F233"/>
    <mergeCell ref="B234:B239"/>
    <mergeCell ref="C234:C239"/>
    <mergeCell ref="D234:D239"/>
    <mergeCell ref="E234:E239"/>
    <mergeCell ref="F234:F236"/>
    <mergeCell ref="W234:W239"/>
    <mergeCell ref="X234:X239"/>
    <mergeCell ref="W222:W227"/>
    <mergeCell ref="X222:X227"/>
    <mergeCell ref="Y222:Y227"/>
    <mergeCell ref="F225:F227"/>
    <mergeCell ref="B228:B233"/>
    <mergeCell ref="C228:C233"/>
    <mergeCell ref="D228:D233"/>
    <mergeCell ref="E228:E233"/>
    <mergeCell ref="F228:F230"/>
    <mergeCell ref="W228:W233"/>
    <mergeCell ref="F219:F221"/>
    <mergeCell ref="B222:B227"/>
    <mergeCell ref="C222:C227"/>
    <mergeCell ref="D222:D227"/>
    <mergeCell ref="E222:E227"/>
    <mergeCell ref="F222:F224"/>
    <mergeCell ref="Y210:Y215"/>
    <mergeCell ref="F213:F215"/>
    <mergeCell ref="B216:B221"/>
    <mergeCell ref="C216:C221"/>
    <mergeCell ref="D216:D221"/>
    <mergeCell ref="E216:E221"/>
    <mergeCell ref="F216:F218"/>
    <mergeCell ref="W216:W221"/>
    <mergeCell ref="X216:X221"/>
    <mergeCell ref="Y216:Y221"/>
    <mergeCell ref="X204:X209"/>
    <mergeCell ref="Y204:Y209"/>
    <mergeCell ref="F207:F209"/>
    <mergeCell ref="B210:B215"/>
    <mergeCell ref="C210:C215"/>
    <mergeCell ref="D210:D215"/>
    <mergeCell ref="E210:E215"/>
    <mergeCell ref="F210:F212"/>
    <mergeCell ref="W210:W215"/>
    <mergeCell ref="X210:X215"/>
    <mergeCell ref="W198:W203"/>
    <mergeCell ref="X198:X203"/>
    <mergeCell ref="Y198:Y203"/>
    <mergeCell ref="F201:F203"/>
    <mergeCell ref="B204:B209"/>
    <mergeCell ref="C204:C209"/>
    <mergeCell ref="D204:D209"/>
    <mergeCell ref="E204:E209"/>
    <mergeCell ref="F204:F206"/>
    <mergeCell ref="W204:W209"/>
    <mergeCell ref="F195:F197"/>
    <mergeCell ref="B198:B203"/>
    <mergeCell ref="C198:C203"/>
    <mergeCell ref="D198:D203"/>
    <mergeCell ref="E198:E203"/>
    <mergeCell ref="F198:F200"/>
    <mergeCell ref="Y186:Y191"/>
    <mergeCell ref="F189:F191"/>
    <mergeCell ref="B192:B197"/>
    <mergeCell ref="C192:C197"/>
    <mergeCell ref="D192:D197"/>
    <mergeCell ref="E192:E197"/>
    <mergeCell ref="F192:F194"/>
    <mergeCell ref="W192:W197"/>
    <mergeCell ref="X192:X197"/>
    <mergeCell ref="Y192:Y197"/>
    <mergeCell ref="X180:X185"/>
    <mergeCell ref="Y180:Y185"/>
    <mergeCell ref="F183:F185"/>
    <mergeCell ref="B186:B191"/>
    <mergeCell ref="C186:C191"/>
    <mergeCell ref="D186:D191"/>
    <mergeCell ref="E186:E191"/>
    <mergeCell ref="F186:F188"/>
    <mergeCell ref="W186:W191"/>
    <mergeCell ref="X186:X191"/>
    <mergeCell ref="B177:AB177"/>
    <mergeCell ref="B178:AB178"/>
    <mergeCell ref="A179:AB179"/>
    <mergeCell ref="A180:A283"/>
    <mergeCell ref="B180:B185"/>
    <mergeCell ref="C180:C185"/>
    <mergeCell ref="D180:D185"/>
    <mergeCell ref="E180:E185"/>
    <mergeCell ref="F180:F182"/>
    <mergeCell ref="W180:W185"/>
    <mergeCell ref="E171:E176"/>
    <mergeCell ref="F171:F173"/>
    <mergeCell ref="W171:W176"/>
    <mergeCell ref="X171:X176"/>
    <mergeCell ref="Y171:Y176"/>
    <mergeCell ref="F174:F176"/>
    <mergeCell ref="Y159:Y164"/>
    <mergeCell ref="F162:F164"/>
    <mergeCell ref="B165:B170"/>
    <mergeCell ref="C165:C170"/>
    <mergeCell ref="D165:D170"/>
    <mergeCell ref="E165:E170"/>
    <mergeCell ref="F165:F167"/>
    <mergeCell ref="W165:W170"/>
    <mergeCell ref="X165:X170"/>
    <mergeCell ref="Y165:Y170"/>
    <mergeCell ref="X153:X158"/>
    <mergeCell ref="Y153:Y158"/>
    <mergeCell ref="F156:F158"/>
    <mergeCell ref="B159:B164"/>
    <mergeCell ref="C159:C164"/>
    <mergeCell ref="D159:D164"/>
    <mergeCell ref="E159:E164"/>
    <mergeCell ref="F159:F161"/>
    <mergeCell ref="W159:W164"/>
    <mergeCell ref="X159:X164"/>
    <mergeCell ref="W147:W152"/>
    <mergeCell ref="X147:X152"/>
    <mergeCell ref="Y147:Y152"/>
    <mergeCell ref="F150:F152"/>
    <mergeCell ref="B153:B158"/>
    <mergeCell ref="C153:C158"/>
    <mergeCell ref="D153:D158"/>
    <mergeCell ref="E153:E158"/>
    <mergeCell ref="F153:F155"/>
    <mergeCell ref="W153:W158"/>
    <mergeCell ref="A147:A178"/>
    <mergeCell ref="B147:B152"/>
    <mergeCell ref="C147:C152"/>
    <mergeCell ref="D147:D152"/>
    <mergeCell ref="E147:E152"/>
    <mergeCell ref="F147:F149"/>
    <mergeCell ref="F168:F170"/>
    <mergeCell ref="B171:B176"/>
    <mergeCell ref="C171:C176"/>
    <mergeCell ref="D171:D176"/>
    <mergeCell ref="B142:AB142"/>
    <mergeCell ref="B143:AB143"/>
    <mergeCell ref="A146:AB146"/>
    <mergeCell ref="A40:A144"/>
    <mergeCell ref="B144:AB144"/>
    <mergeCell ref="B145:AB145"/>
    <mergeCell ref="X130:X135"/>
    <mergeCell ref="Y130:Y135"/>
    <mergeCell ref="B136:B141"/>
    <mergeCell ref="C136:C141"/>
    <mergeCell ref="D136:D141"/>
    <mergeCell ref="E136:E141"/>
    <mergeCell ref="F136:F138"/>
    <mergeCell ref="B130:B135"/>
    <mergeCell ref="C130:C135"/>
    <mergeCell ref="D130:D135"/>
    <mergeCell ref="E130:E135"/>
    <mergeCell ref="F139:F141"/>
    <mergeCell ref="W136:W141"/>
    <mergeCell ref="X136:X141"/>
    <mergeCell ref="W124:W129"/>
    <mergeCell ref="X124:X129"/>
    <mergeCell ref="Y124:Y129"/>
    <mergeCell ref="F127:F129"/>
    <mergeCell ref="F130:F132"/>
    <mergeCell ref="W130:W135"/>
    <mergeCell ref="F133:F135"/>
    <mergeCell ref="Y136:Y141"/>
    <mergeCell ref="F121:F123"/>
    <mergeCell ref="B124:B129"/>
    <mergeCell ref="C124:C129"/>
    <mergeCell ref="D124:D129"/>
    <mergeCell ref="E124:E129"/>
    <mergeCell ref="F124:F126"/>
    <mergeCell ref="Y112:Y117"/>
    <mergeCell ref="F115:F117"/>
    <mergeCell ref="B118:B123"/>
    <mergeCell ref="C118:C123"/>
    <mergeCell ref="D118:D123"/>
    <mergeCell ref="E118:E123"/>
    <mergeCell ref="F118:F120"/>
    <mergeCell ref="W118:W123"/>
    <mergeCell ref="X118:X123"/>
    <mergeCell ref="Y118:Y123"/>
    <mergeCell ref="X106:X111"/>
    <mergeCell ref="Y106:Y111"/>
    <mergeCell ref="F109:F111"/>
    <mergeCell ref="B112:B117"/>
    <mergeCell ref="C112:C117"/>
    <mergeCell ref="D112:D117"/>
    <mergeCell ref="E112:E117"/>
    <mergeCell ref="F112:F114"/>
    <mergeCell ref="W112:W117"/>
    <mergeCell ref="X112:X117"/>
    <mergeCell ref="W100:W105"/>
    <mergeCell ref="X100:X105"/>
    <mergeCell ref="Y100:Y105"/>
    <mergeCell ref="F103:F105"/>
    <mergeCell ref="B106:B111"/>
    <mergeCell ref="C106:C111"/>
    <mergeCell ref="D106:D111"/>
    <mergeCell ref="E106:E111"/>
    <mergeCell ref="F106:F108"/>
    <mergeCell ref="W106:W111"/>
    <mergeCell ref="F97:F99"/>
    <mergeCell ref="B100:B105"/>
    <mergeCell ref="C100:C105"/>
    <mergeCell ref="D100:D105"/>
    <mergeCell ref="E100:E105"/>
    <mergeCell ref="F100:F102"/>
    <mergeCell ref="Y88:Y93"/>
    <mergeCell ref="F91:F93"/>
    <mergeCell ref="B94:B99"/>
    <mergeCell ref="C94:C99"/>
    <mergeCell ref="D94:D99"/>
    <mergeCell ref="E94:E99"/>
    <mergeCell ref="F94:F96"/>
    <mergeCell ref="W94:W99"/>
    <mergeCell ref="X94:X99"/>
    <mergeCell ref="Y94:Y99"/>
    <mergeCell ref="X82:X87"/>
    <mergeCell ref="Y82:Y87"/>
    <mergeCell ref="F85:F87"/>
    <mergeCell ref="B88:B93"/>
    <mergeCell ref="C88:C93"/>
    <mergeCell ref="D88:D93"/>
    <mergeCell ref="E88:E93"/>
    <mergeCell ref="F88:F90"/>
    <mergeCell ref="W88:W93"/>
    <mergeCell ref="X88:X93"/>
    <mergeCell ref="W76:W81"/>
    <mergeCell ref="X76:X81"/>
    <mergeCell ref="Y76:Y81"/>
    <mergeCell ref="F79:F81"/>
    <mergeCell ref="B82:B87"/>
    <mergeCell ref="C82:C87"/>
    <mergeCell ref="D82:D87"/>
    <mergeCell ref="E82:E87"/>
    <mergeCell ref="F82:F84"/>
    <mergeCell ref="W82:W87"/>
    <mergeCell ref="F73:F75"/>
    <mergeCell ref="B76:B81"/>
    <mergeCell ref="C76:C81"/>
    <mergeCell ref="D76:D81"/>
    <mergeCell ref="E76:E81"/>
    <mergeCell ref="F76:F78"/>
    <mergeCell ref="Y64:Y69"/>
    <mergeCell ref="F67:F69"/>
    <mergeCell ref="B70:B75"/>
    <mergeCell ref="C70:C75"/>
    <mergeCell ref="D70:D75"/>
    <mergeCell ref="E70:E75"/>
    <mergeCell ref="F70:F72"/>
    <mergeCell ref="W70:W75"/>
    <mergeCell ref="X70:X75"/>
    <mergeCell ref="Y70:Y75"/>
    <mergeCell ref="X58:X63"/>
    <mergeCell ref="Y58:Y63"/>
    <mergeCell ref="F61:F63"/>
    <mergeCell ref="B64:B69"/>
    <mergeCell ref="C64:C69"/>
    <mergeCell ref="D64:D69"/>
    <mergeCell ref="E64:E69"/>
    <mergeCell ref="F64:F66"/>
    <mergeCell ref="W64:W69"/>
    <mergeCell ref="X64:X69"/>
    <mergeCell ref="W52:W57"/>
    <mergeCell ref="X52:X57"/>
    <mergeCell ref="Y52:Y57"/>
    <mergeCell ref="F55:F57"/>
    <mergeCell ref="B58:B63"/>
    <mergeCell ref="C58:C63"/>
    <mergeCell ref="D58:D63"/>
    <mergeCell ref="E58:E63"/>
    <mergeCell ref="F58:F60"/>
    <mergeCell ref="W58:W63"/>
    <mergeCell ref="F46:F48"/>
    <mergeCell ref="W46:W51"/>
    <mergeCell ref="X46:X51"/>
    <mergeCell ref="Y46:Y51"/>
    <mergeCell ref="F49:F51"/>
    <mergeCell ref="B52:B57"/>
    <mergeCell ref="C52:C57"/>
    <mergeCell ref="D52:D57"/>
    <mergeCell ref="E52:E57"/>
    <mergeCell ref="F52:F54"/>
    <mergeCell ref="F34:F36"/>
    <mergeCell ref="B37:AB37"/>
    <mergeCell ref="B38:AB38"/>
    <mergeCell ref="A39:AB39"/>
    <mergeCell ref="B40:B45"/>
    <mergeCell ref="C40:C45"/>
    <mergeCell ref="D40:D45"/>
    <mergeCell ref="E40:E45"/>
    <mergeCell ref="F40:F42"/>
    <mergeCell ref="W40:W45"/>
    <mergeCell ref="Y25:Y30"/>
    <mergeCell ref="F28:F30"/>
    <mergeCell ref="B31:B36"/>
    <mergeCell ref="C31:C36"/>
    <mergeCell ref="D31:D36"/>
    <mergeCell ref="E31:E36"/>
    <mergeCell ref="F31:F33"/>
    <mergeCell ref="W31:W36"/>
    <mergeCell ref="X31:X36"/>
    <mergeCell ref="Y31:Y36"/>
    <mergeCell ref="X19:X24"/>
    <mergeCell ref="Y19:Y24"/>
    <mergeCell ref="F22:F24"/>
    <mergeCell ref="B25:B30"/>
    <mergeCell ref="C25:C30"/>
    <mergeCell ref="D25:D30"/>
    <mergeCell ref="E25:E30"/>
    <mergeCell ref="F25:F27"/>
    <mergeCell ref="W25:W30"/>
    <mergeCell ref="X25:X30"/>
    <mergeCell ref="W13:W18"/>
    <mergeCell ref="X13:X18"/>
    <mergeCell ref="Y13:Y18"/>
    <mergeCell ref="F16:F18"/>
    <mergeCell ref="B19:B24"/>
    <mergeCell ref="C19:C24"/>
    <mergeCell ref="D19:D24"/>
    <mergeCell ref="E19:E24"/>
    <mergeCell ref="F19:F21"/>
    <mergeCell ref="W19:W24"/>
    <mergeCell ref="F10:F12"/>
    <mergeCell ref="B13:B18"/>
    <mergeCell ref="C13:C18"/>
    <mergeCell ref="D13:D18"/>
    <mergeCell ref="E13:E18"/>
    <mergeCell ref="F13:F15"/>
    <mergeCell ref="A6:AB6"/>
    <mergeCell ref="A7:A38"/>
    <mergeCell ref="B7:B12"/>
    <mergeCell ref="C7:C12"/>
    <mergeCell ref="D7:D12"/>
    <mergeCell ref="E7:E12"/>
    <mergeCell ref="F7:F9"/>
    <mergeCell ref="W7:W12"/>
    <mergeCell ref="X7:X12"/>
    <mergeCell ref="Y7:Y12"/>
    <mergeCell ref="W3:Y3"/>
    <mergeCell ref="Z3:AB3"/>
    <mergeCell ref="H5:J5"/>
    <mergeCell ref="K5:M5"/>
    <mergeCell ref="N5:P5"/>
    <mergeCell ref="Q5:S5"/>
    <mergeCell ref="T5:V5"/>
    <mergeCell ref="W5:Y5"/>
    <mergeCell ref="Z5:AB5"/>
    <mergeCell ref="F3:F4"/>
    <mergeCell ref="G3:G4"/>
    <mergeCell ref="H3:J3"/>
    <mergeCell ref="K3:M3"/>
    <mergeCell ref="N3:P3"/>
    <mergeCell ref="Q3:S3"/>
    <mergeCell ref="E46:E51"/>
    <mergeCell ref="A1:AB1"/>
    <mergeCell ref="A2:A4"/>
    <mergeCell ref="B2:B4"/>
    <mergeCell ref="C2:C4"/>
    <mergeCell ref="D2:D4"/>
    <mergeCell ref="E2:E4"/>
    <mergeCell ref="F2:S2"/>
    <mergeCell ref="T2:V3"/>
    <mergeCell ref="W2:AB2"/>
    <mergeCell ref="B1787:AB1787"/>
    <mergeCell ref="B832:AB832"/>
    <mergeCell ref="A1000:A1026"/>
    <mergeCell ref="B1026:AB1026"/>
    <mergeCell ref="X40:X45"/>
    <mergeCell ref="Y40:Y45"/>
    <mergeCell ref="F43:F45"/>
    <mergeCell ref="B46:B51"/>
    <mergeCell ref="C46:C51"/>
    <mergeCell ref="D46:D51"/>
  </mergeCells>
  <printOptions/>
  <pageMargins left="0.25" right="0.25" top="0.75" bottom="0.75" header="0.3" footer="0.3"/>
  <pageSetup fitToHeight="0" fitToWidth="1" horizontalDpi="600" verticalDpi="600" orientation="landscape" paperSize="9" scale="59" r:id="rId1"/>
  <rowBreaks count="44" manualBreakCount="44">
    <brk id="38" max="27" man="1"/>
    <brk id="81" max="27" man="1"/>
    <brk id="117" max="27" man="1"/>
    <brk id="145" max="27" man="1"/>
    <brk id="178" max="27" man="1"/>
    <brk id="221" max="27" man="1"/>
    <brk id="269" max="27" man="1"/>
    <brk id="320" max="27" man="1"/>
    <brk id="346" max="27" man="1"/>
    <brk id="389" max="27" man="1"/>
    <brk id="440" max="27" man="1"/>
    <brk id="484" max="27" man="1"/>
    <brk id="533" max="27" man="1"/>
    <brk id="578" max="27" man="1"/>
    <brk id="610" max="27" man="1"/>
    <brk id="659" max="27" man="1"/>
    <brk id="745" max="27" man="1"/>
    <brk id="788" max="27" man="1"/>
    <brk id="833" max="27" man="1"/>
    <brk id="866" max="27" man="1"/>
    <brk id="909" max="27" man="1"/>
    <brk id="941" max="27" man="1"/>
    <brk id="978" max="27" man="1"/>
    <brk id="998" max="27" man="1"/>
    <brk id="1026" max="27" man="1"/>
    <brk id="1053" max="27" man="1"/>
    <brk id="1096" max="27" man="1"/>
    <brk id="1134" max="27" man="1"/>
    <brk id="1160" max="27" man="1"/>
    <brk id="1205" max="27" man="1"/>
    <brk id="1254" max="27" man="1"/>
    <brk id="1286" max="27" man="1"/>
    <brk id="1334" max="27" man="1"/>
    <brk id="1383" max="27" man="1"/>
    <brk id="1434" max="27" man="1"/>
    <brk id="1463" max="27" man="1"/>
    <brk id="1508" max="27" man="1"/>
    <brk id="1541" max="27" man="1"/>
    <brk id="1574" max="27" man="1"/>
    <brk id="1616" max="27" man="1"/>
    <brk id="1659" max="27" man="1"/>
    <brk id="1691" max="27" man="1"/>
    <brk id="1730" max="27" man="1"/>
    <brk id="1770" max="27" man="1"/>
  </rowBreaks>
</worksheet>
</file>

<file path=xl/worksheets/sheet4.xml><?xml version="1.0" encoding="utf-8"?>
<worksheet xmlns="http://schemas.openxmlformats.org/spreadsheetml/2006/main" xmlns:r="http://schemas.openxmlformats.org/officeDocument/2006/relationships">
  <sheetPr>
    <tabColor theme="0" tint="-0.4999699890613556"/>
    <pageSetUpPr fitToPage="1"/>
  </sheetPr>
  <dimension ref="A1:AL13"/>
  <sheetViews>
    <sheetView zoomScalePageLayoutView="0" workbookViewId="0" topLeftCell="A1">
      <selection activeCell="A1" sqref="A1:AL1"/>
    </sheetView>
  </sheetViews>
  <sheetFormatPr defaultColWidth="9.140625" defaultRowHeight="12.75"/>
  <cols>
    <col min="1" max="1" width="7.28125" style="38" customWidth="1"/>
    <col min="2" max="2" width="4.57421875" style="38" customWidth="1"/>
    <col min="3" max="3" width="26.57421875" style="38" customWidth="1"/>
    <col min="4" max="4" width="26.421875" style="38" customWidth="1"/>
    <col min="5" max="5" width="8.7109375" style="38" customWidth="1"/>
    <col min="6" max="6" width="3.28125" style="38" customWidth="1"/>
    <col min="7" max="37" width="3.140625" style="38" bestFit="1" customWidth="1"/>
    <col min="38" max="38" width="7.140625" style="38" customWidth="1"/>
    <col min="39" max="16384" width="9.140625" style="38" customWidth="1"/>
  </cols>
  <sheetData>
    <row r="1" spans="1:38" ht="13.5" thickBot="1">
      <c r="A1" s="844" t="s">
        <v>1328</v>
      </c>
      <c r="B1" s="845"/>
      <c r="C1" s="845"/>
      <c r="D1" s="845"/>
      <c r="E1" s="845"/>
      <c r="F1" s="845"/>
      <c r="G1" s="845"/>
      <c r="H1" s="845"/>
      <c r="I1" s="845"/>
      <c r="J1" s="845"/>
      <c r="K1" s="845"/>
      <c r="L1" s="845"/>
      <c r="M1" s="845"/>
      <c r="N1" s="845"/>
      <c r="O1" s="845"/>
      <c r="P1" s="845"/>
      <c r="Q1" s="845"/>
      <c r="R1" s="845"/>
      <c r="S1" s="845"/>
      <c r="T1" s="845"/>
      <c r="U1" s="845"/>
      <c r="V1" s="845"/>
      <c r="W1" s="845"/>
      <c r="X1" s="845"/>
      <c r="Y1" s="845"/>
      <c r="Z1" s="845"/>
      <c r="AA1" s="845"/>
      <c r="AB1" s="845"/>
      <c r="AC1" s="845"/>
      <c r="AD1" s="845"/>
      <c r="AE1" s="845"/>
      <c r="AF1" s="845"/>
      <c r="AG1" s="845"/>
      <c r="AH1" s="845"/>
      <c r="AI1" s="845"/>
      <c r="AJ1" s="845"/>
      <c r="AK1" s="845"/>
      <c r="AL1" s="846"/>
    </row>
    <row r="2" spans="1:38" ht="12.75" customHeight="1">
      <c r="A2" s="853" t="s">
        <v>76</v>
      </c>
      <c r="B2" s="826" t="s">
        <v>153</v>
      </c>
      <c r="C2" s="826" t="s">
        <v>24</v>
      </c>
      <c r="D2" s="826" t="s">
        <v>77</v>
      </c>
      <c r="E2" s="832" t="s">
        <v>48</v>
      </c>
      <c r="F2" s="835" t="s">
        <v>165</v>
      </c>
      <c r="G2" s="836"/>
      <c r="H2" s="836"/>
      <c r="I2" s="836"/>
      <c r="J2" s="836"/>
      <c r="K2" s="836"/>
      <c r="L2" s="836"/>
      <c r="M2" s="836"/>
      <c r="N2" s="836"/>
      <c r="O2" s="836"/>
      <c r="P2" s="836"/>
      <c r="Q2" s="836"/>
      <c r="R2" s="836"/>
      <c r="S2" s="836"/>
      <c r="T2" s="836"/>
      <c r="U2" s="836"/>
      <c r="V2" s="836"/>
      <c r="W2" s="836"/>
      <c r="X2" s="836"/>
      <c r="Y2" s="836"/>
      <c r="Z2" s="836"/>
      <c r="AA2" s="836"/>
      <c r="AB2" s="836"/>
      <c r="AC2" s="836"/>
      <c r="AD2" s="836"/>
      <c r="AE2" s="836"/>
      <c r="AF2" s="836"/>
      <c r="AG2" s="836"/>
      <c r="AH2" s="836"/>
      <c r="AI2" s="836"/>
      <c r="AJ2" s="836"/>
      <c r="AK2" s="837"/>
      <c r="AL2" s="826" t="s">
        <v>173</v>
      </c>
    </row>
    <row r="3" spans="1:38" ht="92.25" customHeight="1">
      <c r="A3" s="854"/>
      <c r="B3" s="827"/>
      <c r="C3" s="827"/>
      <c r="D3" s="827"/>
      <c r="E3" s="833"/>
      <c r="F3" s="830" t="s">
        <v>60</v>
      </c>
      <c r="G3" s="825"/>
      <c r="H3" s="824" t="s">
        <v>61</v>
      </c>
      <c r="I3" s="825"/>
      <c r="J3" s="824" t="s">
        <v>62</v>
      </c>
      <c r="K3" s="825"/>
      <c r="L3" s="824" t="s">
        <v>63</v>
      </c>
      <c r="M3" s="825"/>
      <c r="N3" s="824" t="s">
        <v>64</v>
      </c>
      <c r="O3" s="825"/>
      <c r="P3" s="824" t="s">
        <v>65</v>
      </c>
      <c r="Q3" s="825"/>
      <c r="R3" s="824" t="s">
        <v>66</v>
      </c>
      <c r="S3" s="825"/>
      <c r="T3" s="824" t="s">
        <v>67</v>
      </c>
      <c r="U3" s="825"/>
      <c r="V3" s="824" t="s">
        <v>68</v>
      </c>
      <c r="W3" s="825"/>
      <c r="X3" s="824" t="s">
        <v>69</v>
      </c>
      <c r="Y3" s="825"/>
      <c r="Z3" s="824" t="s">
        <v>70</v>
      </c>
      <c r="AA3" s="825"/>
      <c r="AB3" s="824" t="s">
        <v>71</v>
      </c>
      <c r="AC3" s="825"/>
      <c r="AD3" s="824" t="s">
        <v>72</v>
      </c>
      <c r="AE3" s="825"/>
      <c r="AF3" s="824" t="s">
        <v>73</v>
      </c>
      <c r="AG3" s="825"/>
      <c r="AH3" s="824" t="s">
        <v>74</v>
      </c>
      <c r="AI3" s="825"/>
      <c r="AJ3" s="824" t="s">
        <v>75</v>
      </c>
      <c r="AK3" s="831"/>
      <c r="AL3" s="827"/>
    </row>
    <row r="4" spans="1:38" ht="97.5" customHeight="1">
      <c r="A4" s="855"/>
      <c r="B4" s="746"/>
      <c r="C4" s="746"/>
      <c r="D4" s="746"/>
      <c r="E4" s="834"/>
      <c r="F4" s="42" t="s">
        <v>118</v>
      </c>
      <c r="G4" s="43" t="s">
        <v>154</v>
      </c>
      <c r="H4" s="44" t="s">
        <v>116</v>
      </c>
      <c r="I4" s="43" t="s">
        <v>117</v>
      </c>
      <c r="J4" s="44" t="s">
        <v>116</v>
      </c>
      <c r="K4" s="43" t="s">
        <v>117</v>
      </c>
      <c r="L4" s="44" t="s">
        <v>116</v>
      </c>
      <c r="M4" s="43" t="s">
        <v>117</v>
      </c>
      <c r="N4" s="44" t="s">
        <v>116</v>
      </c>
      <c r="O4" s="43" t="s">
        <v>117</v>
      </c>
      <c r="P4" s="44" t="s">
        <v>116</v>
      </c>
      <c r="Q4" s="43" t="s">
        <v>117</v>
      </c>
      <c r="R4" s="44" t="s">
        <v>116</v>
      </c>
      <c r="S4" s="43" t="s">
        <v>117</v>
      </c>
      <c r="T4" s="44" t="s">
        <v>116</v>
      </c>
      <c r="U4" s="43" t="s">
        <v>117</v>
      </c>
      <c r="V4" s="44" t="s">
        <v>116</v>
      </c>
      <c r="W4" s="43" t="s">
        <v>117</v>
      </c>
      <c r="X4" s="44" t="s">
        <v>116</v>
      </c>
      <c r="Y4" s="43" t="s">
        <v>117</v>
      </c>
      <c r="Z4" s="44" t="s">
        <v>116</v>
      </c>
      <c r="AA4" s="43" t="s">
        <v>117</v>
      </c>
      <c r="AB4" s="44" t="s">
        <v>116</v>
      </c>
      <c r="AC4" s="43" t="s">
        <v>117</v>
      </c>
      <c r="AD4" s="44" t="s">
        <v>116</v>
      </c>
      <c r="AE4" s="43" t="s">
        <v>117</v>
      </c>
      <c r="AF4" s="44" t="s">
        <v>116</v>
      </c>
      <c r="AG4" s="43" t="s">
        <v>117</v>
      </c>
      <c r="AH4" s="44" t="s">
        <v>116</v>
      </c>
      <c r="AI4" s="43" t="s">
        <v>117</v>
      </c>
      <c r="AJ4" s="44" t="s">
        <v>116</v>
      </c>
      <c r="AK4" s="52" t="s">
        <v>117</v>
      </c>
      <c r="AL4" s="746"/>
    </row>
    <row r="5" spans="1:38" ht="12">
      <c r="A5" s="819"/>
      <c r="B5" s="821"/>
      <c r="C5" s="821"/>
      <c r="D5" s="821"/>
      <c r="E5" s="847"/>
      <c r="F5" s="56"/>
      <c r="G5" s="41"/>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40"/>
      <c r="AJ5" s="39"/>
      <c r="AK5" s="45"/>
      <c r="AL5" s="41"/>
    </row>
    <row r="6" spans="1:38" ht="12" customHeight="1">
      <c r="A6" s="819"/>
      <c r="B6" s="828"/>
      <c r="C6" s="822"/>
      <c r="D6" s="828"/>
      <c r="E6" s="848"/>
      <c r="F6" s="56"/>
      <c r="G6" s="41"/>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40"/>
      <c r="AJ6" s="39"/>
      <c r="AK6" s="45"/>
      <c r="AL6" s="41"/>
    </row>
    <row r="7" spans="1:38" ht="12" customHeight="1">
      <c r="A7" s="819"/>
      <c r="B7" s="829"/>
      <c r="C7" s="823"/>
      <c r="D7" s="829"/>
      <c r="E7" s="849"/>
      <c r="F7" s="56"/>
      <c r="G7" s="41"/>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40"/>
      <c r="AJ7" s="39"/>
      <c r="AK7" s="45"/>
      <c r="AL7" s="41"/>
    </row>
    <row r="8" spans="1:38" ht="12">
      <c r="A8" s="819"/>
      <c r="B8" s="821"/>
      <c r="C8" s="821"/>
      <c r="D8" s="821"/>
      <c r="E8" s="847"/>
      <c r="F8" s="56"/>
      <c r="G8" s="41"/>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40"/>
      <c r="AJ8" s="39"/>
      <c r="AK8" s="45"/>
      <c r="AL8" s="41"/>
    </row>
    <row r="9" spans="1:38" ht="12" customHeight="1">
      <c r="A9" s="819"/>
      <c r="B9" s="828"/>
      <c r="C9" s="822"/>
      <c r="D9" s="828"/>
      <c r="E9" s="848"/>
      <c r="F9" s="56"/>
      <c r="G9" s="41"/>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40"/>
      <c r="AJ9" s="39"/>
      <c r="AK9" s="45"/>
      <c r="AL9" s="41"/>
    </row>
    <row r="10" spans="1:38" ht="12.75" customHeight="1" thickBot="1">
      <c r="A10" s="820"/>
      <c r="B10" s="828"/>
      <c r="C10" s="822"/>
      <c r="D10" s="828"/>
      <c r="E10" s="848"/>
      <c r="F10" s="58"/>
      <c r="G10" s="59"/>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1"/>
      <c r="AJ10" s="60"/>
      <c r="AK10" s="62"/>
      <c r="AL10" s="57"/>
    </row>
    <row r="11" spans="1:38" ht="15.75" customHeight="1">
      <c r="A11" s="850" t="s">
        <v>382</v>
      </c>
      <c r="B11" s="851"/>
      <c r="C11" s="851"/>
      <c r="D11" s="851"/>
      <c r="E11" s="851"/>
      <c r="F11" s="851"/>
      <c r="G11" s="851"/>
      <c r="H11" s="851"/>
      <c r="I11" s="851"/>
      <c r="J11" s="851"/>
      <c r="K11" s="851"/>
      <c r="L11" s="851"/>
      <c r="M11" s="851"/>
      <c r="N11" s="851"/>
      <c r="O11" s="851"/>
      <c r="P11" s="851"/>
      <c r="Q11" s="851"/>
      <c r="R11" s="851"/>
      <c r="S11" s="851"/>
      <c r="T11" s="851"/>
      <c r="U11" s="851"/>
      <c r="V11" s="851"/>
      <c r="W11" s="851"/>
      <c r="X11" s="851"/>
      <c r="Y11" s="851"/>
      <c r="Z11" s="851"/>
      <c r="AA11" s="851"/>
      <c r="AB11" s="851"/>
      <c r="AC11" s="851"/>
      <c r="AD11" s="851"/>
      <c r="AE11" s="851"/>
      <c r="AF11" s="851"/>
      <c r="AG11" s="851"/>
      <c r="AH11" s="851"/>
      <c r="AI11" s="851"/>
      <c r="AJ11" s="851"/>
      <c r="AK11" s="851"/>
      <c r="AL11" s="852"/>
    </row>
    <row r="12" spans="1:38" ht="16.5" customHeight="1">
      <c r="A12" s="838" t="s">
        <v>166</v>
      </c>
      <c r="B12" s="839"/>
      <c r="C12" s="839"/>
      <c r="D12" s="839"/>
      <c r="E12" s="839"/>
      <c r="F12" s="839"/>
      <c r="G12" s="839"/>
      <c r="H12" s="839"/>
      <c r="I12" s="839"/>
      <c r="J12" s="839"/>
      <c r="K12" s="839"/>
      <c r="L12" s="839"/>
      <c r="M12" s="839"/>
      <c r="N12" s="839"/>
      <c r="O12" s="839"/>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840"/>
    </row>
    <row r="13" spans="1:38" ht="16.5" customHeight="1" thickBot="1">
      <c r="A13" s="841" t="s">
        <v>167</v>
      </c>
      <c r="B13" s="842"/>
      <c r="C13" s="842"/>
      <c r="D13" s="842"/>
      <c r="E13" s="842"/>
      <c r="F13" s="842"/>
      <c r="G13" s="842"/>
      <c r="H13" s="842"/>
      <c r="I13" s="842"/>
      <c r="J13" s="842"/>
      <c r="K13" s="842"/>
      <c r="L13" s="842"/>
      <c r="M13" s="842"/>
      <c r="N13" s="842"/>
      <c r="O13" s="842"/>
      <c r="P13" s="842"/>
      <c r="Q13" s="842"/>
      <c r="R13" s="842"/>
      <c r="S13" s="842"/>
      <c r="T13" s="842"/>
      <c r="U13" s="842"/>
      <c r="V13" s="842"/>
      <c r="W13" s="842"/>
      <c r="X13" s="842"/>
      <c r="Y13" s="842"/>
      <c r="Z13" s="842"/>
      <c r="AA13" s="842"/>
      <c r="AB13" s="842"/>
      <c r="AC13" s="842"/>
      <c r="AD13" s="842"/>
      <c r="AE13" s="842"/>
      <c r="AF13" s="842"/>
      <c r="AG13" s="842"/>
      <c r="AH13" s="842"/>
      <c r="AI13" s="842"/>
      <c r="AJ13" s="842"/>
      <c r="AK13" s="842"/>
      <c r="AL13" s="843"/>
    </row>
  </sheetData>
  <sheetProtection/>
  <mergeCells count="37">
    <mergeCell ref="A12:AL12"/>
    <mergeCell ref="A13:AL13"/>
    <mergeCell ref="AL2:AL4"/>
    <mergeCell ref="A1:AL1"/>
    <mergeCell ref="D5:D7"/>
    <mergeCell ref="E5:E7"/>
    <mergeCell ref="D8:D10"/>
    <mergeCell ref="E8:E10"/>
    <mergeCell ref="A11:AL11"/>
    <mergeCell ref="A2:A4"/>
    <mergeCell ref="R3:S3"/>
    <mergeCell ref="T3:U3"/>
    <mergeCell ref="V3:W3"/>
    <mergeCell ref="Z3:AA3"/>
    <mergeCell ref="AB3:AC3"/>
    <mergeCell ref="L3:M3"/>
    <mergeCell ref="N3:O3"/>
    <mergeCell ref="D2:D4"/>
    <mergeCell ref="C2:C4"/>
    <mergeCell ref="AH3:AI3"/>
    <mergeCell ref="AJ3:AK3"/>
    <mergeCell ref="P3:Q3"/>
    <mergeCell ref="E2:E4"/>
    <mergeCell ref="J3:K3"/>
    <mergeCell ref="AF3:AG3"/>
    <mergeCell ref="AD3:AE3"/>
    <mergeCell ref="F2:AK2"/>
    <mergeCell ref="A5:A7"/>
    <mergeCell ref="A8:A10"/>
    <mergeCell ref="C5:C7"/>
    <mergeCell ref="C8:C10"/>
    <mergeCell ref="X3:Y3"/>
    <mergeCell ref="B2:B4"/>
    <mergeCell ref="B5:B7"/>
    <mergeCell ref="B8:B10"/>
    <mergeCell ref="F3:G3"/>
    <mergeCell ref="H3:I3"/>
  </mergeCells>
  <printOptions/>
  <pageMargins left="0.7" right="0.7" top="0.75" bottom="0.75" header="0.3" footer="0.3"/>
  <pageSetup fitToHeight="0" fitToWidth="1"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AD380"/>
  <sheetViews>
    <sheetView view="pageBreakPreview" zoomScale="120" zoomScaleSheetLayoutView="120" zoomScalePageLayoutView="0" workbookViewId="0" topLeftCell="A1">
      <pane ySplit="1" topLeftCell="A348" activePane="bottomLeft" state="frozen"/>
      <selection pane="topLeft" activeCell="D365" sqref="D365:D372"/>
      <selection pane="bottomLeft" activeCell="B374" sqref="B374:AD374"/>
    </sheetView>
  </sheetViews>
  <sheetFormatPr defaultColWidth="9.140625" defaultRowHeight="12.75"/>
  <cols>
    <col min="1" max="1" width="15.57421875" style="170" customWidth="1"/>
    <col min="2" max="2" width="4.421875" style="170" customWidth="1"/>
    <col min="3" max="3" width="11.57421875" style="170" customWidth="1"/>
    <col min="4" max="4" width="22.57421875" style="170" customWidth="1"/>
    <col min="5" max="5" width="8.00390625" style="170" customWidth="1"/>
    <col min="6" max="6" width="7.7109375" style="170" customWidth="1"/>
    <col min="7" max="7" width="9.7109375" style="170" customWidth="1"/>
    <col min="8" max="8" width="5.00390625" style="170" bestFit="1" customWidth="1"/>
    <col min="9" max="13" width="4.57421875" style="170" customWidth="1"/>
    <col min="14" max="14" width="9.57421875" style="170" customWidth="1"/>
    <col min="15" max="16" width="4.57421875" style="170" customWidth="1"/>
    <col min="17" max="17" width="11.57421875" style="170" customWidth="1"/>
    <col min="18" max="20" width="4.57421875" style="170" customWidth="1"/>
    <col min="21" max="22" width="3.8515625" style="170" customWidth="1"/>
    <col min="23" max="23" width="9.421875" style="170" customWidth="1"/>
    <col min="24" max="24" width="6.140625" style="170" customWidth="1"/>
    <col min="25" max="25" width="10.00390625" style="170" customWidth="1"/>
    <col min="26" max="26" width="9.7109375" style="170" customWidth="1"/>
    <col min="27" max="28" width="4.28125" style="170" customWidth="1"/>
    <col min="29" max="29" width="7.8515625" style="606" customWidth="1"/>
    <col min="30" max="30" width="8.7109375" style="170" customWidth="1"/>
    <col min="31" max="16384" width="9.140625" style="170" customWidth="1"/>
  </cols>
  <sheetData>
    <row r="1" spans="1:30" ht="15" customHeight="1">
      <c r="A1" s="856" t="s">
        <v>1329</v>
      </c>
      <c r="B1" s="857"/>
      <c r="C1" s="857"/>
      <c r="D1" s="857"/>
      <c r="E1" s="857"/>
      <c r="F1" s="857"/>
      <c r="G1" s="857"/>
      <c r="H1" s="857"/>
      <c r="I1" s="857"/>
      <c r="J1" s="857"/>
      <c r="K1" s="857"/>
      <c r="L1" s="857"/>
      <c r="M1" s="857"/>
      <c r="N1" s="857"/>
      <c r="O1" s="857"/>
      <c r="P1" s="857"/>
      <c r="Q1" s="857"/>
      <c r="R1" s="857"/>
      <c r="S1" s="857"/>
      <c r="T1" s="857"/>
      <c r="U1" s="857"/>
      <c r="V1" s="857"/>
      <c r="W1" s="857"/>
      <c r="X1" s="857"/>
      <c r="Y1" s="857"/>
      <c r="Z1" s="857"/>
      <c r="AA1" s="857"/>
      <c r="AB1" s="857"/>
      <c r="AC1" s="857"/>
      <c r="AD1" s="857"/>
    </row>
    <row r="2" spans="1:30" ht="42" customHeight="1">
      <c r="A2" s="858"/>
      <c r="B2" s="858" t="s">
        <v>153</v>
      </c>
      <c r="C2" s="858" t="s">
        <v>143</v>
      </c>
      <c r="D2" s="858" t="s">
        <v>696</v>
      </c>
      <c r="E2" s="858" t="s">
        <v>119</v>
      </c>
      <c r="F2" s="858" t="s">
        <v>57</v>
      </c>
      <c r="G2" s="858" t="s">
        <v>144</v>
      </c>
      <c r="H2" s="858" t="s">
        <v>49</v>
      </c>
      <c r="I2" s="858" t="s">
        <v>122</v>
      </c>
      <c r="J2" s="858"/>
      <c r="K2" s="858"/>
      <c r="L2" s="858"/>
      <c r="M2" s="858"/>
      <c r="N2" s="858"/>
      <c r="O2" s="858"/>
      <c r="P2" s="858"/>
      <c r="Q2" s="858"/>
      <c r="R2" s="858"/>
      <c r="S2" s="858"/>
      <c r="T2" s="858"/>
      <c r="U2" s="858" t="s">
        <v>697</v>
      </c>
      <c r="V2" s="858"/>
      <c r="W2" s="858"/>
      <c r="X2" s="858" t="s">
        <v>145</v>
      </c>
      <c r="Y2" s="858"/>
      <c r="Z2" s="858"/>
      <c r="AA2" s="859" t="s">
        <v>121</v>
      </c>
      <c r="AB2" s="859"/>
      <c r="AC2" s="859"/>
      <c r="AD2" s="858" t="s">
        <v>58</v>
      </c>
    </row>
    <row r="3" spans="1:30" ht="42" customHeight="1">
      <c r="A3" s="858"/>
      <c r="B3" s="858"/>
      <c r="C3" s="860"/>
      <c r="D3" s="858"/>
      <c r="E3" s="858"/>
      <c r="F3" s="858"/>
      <c r="G3" s="858"/>
      <c r="H3" s="858"/>
      <c r="I3" s="858"/>
      <c r="J3" s="858"/>
      <c r="K3" s="858"/>
      <c r="L3" s="858"/>
      <c r="M3" s="858"/>
      <c r="N3" s="858"/>
      <c r="O3" s="858"/>
      <c r="P3" s="858"/>
      <c r="Q3" s="858"/>
      <c r="R3" s="858"/>
      <c r="S3" s="858"/>
      <c r="T3" s="858"/>
      <c r="U3" s="858"/>
      <c r="V3" s="858"/>
      <c r="W3" s="858"/>
      <c r="X3" s="858"/>
      <c r="Y3" s="858"/>
      <c r="Z3" s="858"/>
      <c r="AA3" s="859"/>
      <c r="AB3" s="859"/>
      <c r="AC3" s="859"/>
      <c r="AD3" s="858"/>
    </row>
    <row r="4" spans="1:30" ht="18" customHeight="1">
      <c r="A4" s="858"/>
      <c r="B4" s="858"/>
      <c r="C4" s="860"/>
      <c r="D4" s="858"/>
      <c r="E4" s="858"/>
      <c r="F4" s="858"/>
      <c r="G4" s="858"/>
      <c r="H4" s="858"/>
      <c r="I4" s="858" t="s">
        <v>50</v>
      </c>
      <c r="J4" s="859"/>
      <c r="K4" s="859"/>
      <c r="L4" s="858" t="s">
        <v>51</v>
      </c>
      <c r="M4" s="859"/>
      <c r="N4" s="859"/>
      <c r="O4" s="858" t="s">
        <v>52</v>
      </c>
      <c r="P4" s="859"/>
      <c r="Q4" s="859"/>
      <c r="R4" s="858" t="s">
        <v>53</v>
      </c>
      <c r="S4" s="859"/>
      <c r="T4" s="859"/>
      <c r="U4" s="858"/>
      <c r="V4" s="858"/>
      <c r="W4" s="858"/>
      <c r="X4" s="858"/>
      <c r="Y4" s="858"/>
      <c r="Z4" s="858"/>
      <c r="AA4" s="859"/>
      <c r="AB4" s="859"/>
      <c r="AC4" s="859"/>
      <c r="AD4" s="858"/>
    </row>
    <row r="5" spans="1:30" ht="11.25" customHeight="1">
      <c r="A5" s="859"/>
      <c r="B5" s="859"/>
      <c r="C5" s="860"/>
      <c r="D5" s="859"/>
      <c r="E5" s="859"/>
      <c r="F5" s="859"/>
      <c r="G5" s="858"/>
      <c r="H5" s="859"/>
      <c r="I5" s="254" t="s">
        <v>55</v>
      </c>
      <c r="J5" s="254" t="s">
        <v>54</v>
      </c>
      <c r="K5" s="254" t="s">
        <v>56</v>
      </c>
      <c r="L5" s="254" t="s">
        <v>55</v>
      </c>
      <c r="M5" s="254" t="s">
        <v>54</v>
      </c>
      <c r="N5" s="254" t="s">
        <v>56</v>
      </c>
      <c r="O5" s="254" t="s">
        <v>55</v>
      </c>
      <c r="P5" s="254" t="s">
        <v>54</v>
      </c>
      <c r="Q5" s="254" t="s">
        <v>56</v>
      </c>
      <c r="R5" s="254" t="s">
        <v>55</v>
      </c>
      <c r="S5" s="254" t="s">
        <v>54</v>
      </c>
      <c r="T5" s="254" t="s">
        <v>56</v>
      </c>
      <c r="U5" s="254" t="s">
        <v>55</v>
      </c>
      <c r="V5" s="254" t="s">
        <v>54</v>
      </c>
      <c r="W5" s="254" t="s">
        <v>56</v>
      </c>
      <c r="X5" s="254" t="s">
        <v>55</v>
      </c>
      <c r="Y5" s="254" t="s">
        <v>54</v>
      </c>
      <c r="Z5" s="254" t="s">
        <v>56</v>
      </c>
      <c r="AA5" s="254" t="s">
        <v>55</v>
      </c>
      <c r="AB5" s="254" t="s">
        <v>54</v>
      </c>
      <c r="AC5" s="601" t="s">
        <v>56</v>
      </c>
      <c r="AD5" s="859"/>
    </row>
    <row r="6" spans="1:30" s="172" customFormat="1" ht="9.75" customHeight="1" thickBot="1">
      <c r="A6" s="171">
        <v>0</v>
      </c>
      <c r="B6" s="171">
        <v>1</v>
      </c>
      <c r="C6" s="171">
        <v>2</v>
      </c>
      <c r="D6" s="171">
        <v>3</v>
      </c>
      <c r="E6" s="171">
        <v>4</v>
      </c>
      <c r="F6" s="171">
        <v>5</v>
      </c>
      <c r="G6" s="171">
        <v>6</v>
      </c>
      <c r="H6" s="171">
        <v>7</v>
      </c>
      <c r="I6" s="861">
        <v>8</v>
      </c>
      <c r="J6" s="861"/>
      <c r="K6" s="861"/>
      <c r="L6" s="861">
        <v>9</v>
      </c>
      <c r="M6" s="861"/>
      <c r="N6" s="861"/>
      <c r="O6" s="861">
        <v>10</v>
      </c>
      <c r="P6" s="861"/>
      <c r="Q6" s="861"/>
      <c r="R6" s="861">
        <v>11</v>
      </c>
      <c r="S6" s="861"/>
      <c r="T6" s="861"/>
      <c r="U6" s="861">
        <v>12</v>
      </c>
      <c r="V6" s="861"/>
      <c r="W6" s="861"/>
      <c r="X6" s="862">
        <v>13</v>
      </c>
      <c r="Y6" s="862"/>
      <c r="Z6" s="862"/>
      <c r="AA6" s="861" t="s">
        <v>120</v>
      </c>
      <c r="AB6" s="861"/>
      <c r="AC6" s="861"/>
      <c r="AD6" s="253">
        <v>15</v>
      </c>
    </row>
    <row r="7" spans="1:30" ht="9" customHeight="1">
      <c r="A7" s="863" t="s">
        <v>698</v>
      </c>
      <c r="B7" s="866">
        <v>1</v>
      </c>
      <c r="C7" s="869" t="s">
        <v>699</v>
      </c>
      <c r="D7" s="870" t="s">
        <v>446</v>
      </c>
      <c r="E7" s="870" t="s">
        <v>444</v>
      </c>
      <c r="F7" s="870" t="s">
        <v>700</v>
      </c>
      <c r="G7" s="870" t="s">
        <v>701</v>
      </c>
      <c r="H7" s="173">
        <v>2016</v>
      </c>
      <c r="I7" s="173"/>
      <c r="J7" s="173"/>
      <c r="K7" s="174"/>
      <c r="L7" s="173"/>
      <c r="M7" s="173"/>
      <c r="N7" s="607">
        <v>1</v>
      </c>
      <c r="O7" s="608"/>
      <c r="P7" s="608"/>
      <c r="Q7" s="607">
        <v>6</v>
      </c>
      <c r="R7" s="608"/>
      <c r="S7" s="608"/>
      <c r="T7" s="608"/>
      <c r="U7" s="608"/>
      <c r="V7" s="608"/>
      <c r="W7" s="609">
        <v>7</v>
      </c>
      <c r="X7" s="610"/>
      <c r="Y7" s="610"/>
      <c r="Z7" s="611">
        <v>24</v>
      </c>
      <c r="AA7" s="608"/>
      <c r="AB7" s="608"/>
      <c r="AC7" s="612">
        <f>W7/Z7*100</f>
        <v>29.166666666666668</v>
      </c>
      <c r="AD7" s="871" t="s">
        <v>702</v>
      </c>
    </row>
    <row r="8" spans="1:30" ht="9.75" customHeight="1">
      <c r="A8" s="864"/>
      <c r="B8" s="867"/>
      <c r="C8" s="860"/>
      <c r="D8" s="860"/>
      <c r="E8" s="860"/>
      <c r="F8" s="860"/>
      <c r="G8" s="860"/>
      <c r="H8" s="177">
        <v>2017</v>
      </c>
      <c r="I8" s="177"/>
      <c r="J8" s="177"/>
      <c r="K8" s="177"/>
      <c r="L8" s="177"/>
      <c r="M8" s="177"/>
      <c r="N8" s="367"/>
      <c r="O8" s="177"/>
      <c r="P8" s="177"/>
      <c r="Q8" s="177"/>
      <c r="R8" s="177"/>
      <c r="S8" s="177"/>
      <c r="T8" s="177"/>
      <c r="U8" s="177"/>
      <c r="V8" s="177"/>
      <c r="W8" s="177"/>
      <c r="X8" s="178"/>
      <c r="Y8" s="178"/>
      <c r="Z8" s="179">
        <v>64</v>
      </c>
      <c r="AA8" s="178"/>
      <c r="AB8" s="178"/>
      <c r="AC8" s="602"/>
      <c r="AD8" s="872"/>
    </row>
    <row r="9" spans="1:30" ht="9.75" customHeight="1">
      <c r="A9" s="864"/>
      <c r="B9" s="867"/>
      <c r="C9" s="860"/>
      <c r="D9" s="860"/>
      <c r="E9" s="860"/>
      <c r="F9" s="860"/>
      <c r="G9" s="860"/>
      <c r="H9" s="177">
        <v>2018</v>
      </c>
      <c r="I9" s="177"/>
      <c r="J9" s="177"/>
      <c r="K9" s="177"/>
      <c r="L9" s="177"/>
      <c r="M9" s="177"/>
      <c r="N9" s="367"/>
      <c r="O9" s="177"/>
      <c r="P9" s="177"/>
      <c r="Q9" s="177"/>
      <c r="R9" s="177"/>
      <c r="S9" s="177"/>
      <c r="T9" s="177"/>
      <c r="U9" s="177"/>
      <c r="V9" s="177"/>
      <c r="W9" s="177"/>
      <c r="X9" s="179"/>
      <c r="Y9" s="179"/>
      <c r="Z9" s="179">
        <v>104</v>
      </c>
      <c r="AA9" s="178"/>
      <c r="AB9" s="178"/>
      <c r="AC9" s="602"/>
      <c r="AD9" s="872"/>
    </row>
    <row r="10" spans="1:30" ht="11.25" customHeight="1">
      <c r="A10" s="864"/>
      <c r="B10" s="867"/>
      <c r="C10" s="860"/>
      <c r="D10" s="860"/>
      <c r="E10" s="860"/>
      <c r="F10" s="860"/>
      <c r="G10" s="860"/>
      <c r="H10" s="177">
        <v>2019</v>
      </c>
      <c r="I10" s="177"/>
      <c r="J10" s="177"/>
      <c r="K10" s="177"/>
      <c r="L10" s="177"/>
      <c r="M10" s="177"/>
      <c r="N10" s="367"/>
      <c r="O10" s="177"/>
      <c r="P10" s="177"/>
      <c r="Q10" s="177"/>
      <c r="R10" s="177"/>
      <c r="S10" s="177"/>
      <c r="T10" s="177"/>
      <c r="U10" s="177"/>
      <c r="V10" s="177"/>
      <c r="W10" s="177"/>
      <c r="X10" s="178"/>
      <c r="Y10" s="178"/>
      <c r="Z10" s="179">
        <v>236</v>
      </c>
      <c r="AA10" s="178"/>
      <c r="AB10" s="178"/>
      <c r="AC10" s="602"/>
      <c r="AD10" s="872"/>
    </row>
    <row r="11" spans="1:30" ht="9" customHeight="1">
      <c r="A11" s="864"/>
      <c r="B11" s="867"/>
      <c r="C11" s="860"/>
      <c r="D11" s="860"/>
      <c r="E11" s="860"/>
      <c r="F11" s="860"/>
      <c r="G11" s="860"/>
      <c r="H11" s="177">
        <v>2020</v>
      </c>
      <c r="I11" s="177"/>
      <c r="J11" s="177"/>
      <c r="K11" s="177"/>
      <c r="L11" s="177"/>
      <c r="M11" s="177"/>
      <c r="N11" s="367"/>
      <c r="O11" s="177"/>
      <c r="P11" s="177"/>
      <c r="Q11" s="177"/>
      <c r="R11" s="177"/>
      <c r="S11" s="177"/>
      <c r="T11" s="177"/>
      <c r="U11" s="177"/>
      <c r="V11" s="177"/>
      <c r="W11" s="177"/>
      <c r="X11" s="178"/>
      <c r="Y11" s="178"/>
      <c r="Z11" s="179">
        <v>353</v>
      </c>
      <c r="AA11" s="178"/>
      <c r="AB11" s="178"/>
      <c r="AC11" s="602"/>
      <c r="AD11" s="872"/>
    </row>
    <row r="12" spans="1:30" ht="12" customHeight="1">
      <c r="A12" s="864"/>
      <c r="B12" s="867"/>
      <c r="C12" s="860"/>
      <c r="D12" s="860"/>
      <c r="E12" s="860"/>
      <c r="F12" s="860"/>
      <c r="G12" s="860"/>
      <c r="H12" s="177">
        <v>2021</v>
      </c>
      <c r="I12" s="177"/>
      <c r="J12" s="177"/>
      <c r="K12" s="177"/>
      <c r="L12" s="177"/>
      <c r="M12" s="177"/>
      <c r="N12" s="367"/>
      <c r="O12" s="177"/>
      <c r="P12" s="177"/>
      <c r="Q12" s="177"/>
      <c r="R12" s="177"/>
      <c r="S12" s="177"/>
      <c r="T12" s="177"/>
      <c r="U12" s="177"/>
      <c r="V12" s="177"/>
      <c r="W12" s="177"/>
      <c r="X12" s="178"/>
      <c r="Y12" s="178"/>
      <c r="Z12" s="179">
        <v>485</v>
      </c>
      <c r="AA12" s="178"/>
      <c r="AB12" s="178"/>
      <c r="AC12" s="602"/>
      <c r="AD12" s="872"/>
    </row>
    <row r="13" spans="1:30" ht="9.75" customHeight="1">
      <c r="A13" s="864"/>
      <c r="B13" s="867"/>
      <c r="C13" s="860"/>
      <c r="D13" s="860"/>
      <c r="E13" s="860"/>
      <c r="F13" s="860"/>
      <c r="G13" s="860"/>
      <c r="H13" s="177">
        <v>2022</v>
      </c>
      <c r="I13" s="177"/>
      <c r="J13" s="177"/>
      <c r="K13" s="177"/>
      <c r="L13" s="177"/>
      <c r="M13" s="177"/>
      <c r="N13" s="367"/>
      <c r="O13" s="177"/>
      <c r="P13" s="177"/>
      <c r="Q13" s="177"/>
      <c r="R13" s="177"/>
      <c r="S13" s="177"/>
      <c r="T13" s="177"/>
      <c r="U13" s="177"/>
      <c r="V13" s="177"/>
      <c r="W13" s="177"/>
      <c r="X13" s="178"/>
      <c r="Y13" s="178"/>
      <c r="Z13" s="179">
        <v>602</v>
      </c>
      <c r="AA13" s="178"/>
      <c r="AB13" s="178"/>
      <c r="AC13" s="602"/>
      <c r="AD13" s="872"/>
    </row>
    <row r="14" spans="1:30" ht="10.5" customHeight="1" thickBot="1">
      <c r="A14" s="864"/>
      <c r="B14" s="868"/>
      <c r="C14" s="860"/>
      <c r="D14" s="860"/>
      <c r="E14" s="860"/>
      <c r="F14" s="860"/>
      <c r="G14" s="860"/>
      <c r="H14" s="177">
        <v>2023</v>
      </c>
      <c r="I14" s="177"/>
      <c r="J14" s="177"/>
      <c r="K14" s="177"/>
      <c r="L14" s="177"/>
      <c r="M14" s="177"/>
      <c r="N14" s="367"/>
      <c r="O14" s="177"/>
      <c r="P14" s="177"/>
      <c r="Q14" s="177"/>
      <c r="R14" s="177"/>
      <c r="S14" s="177"/>
      <c r="T14" s="177"/>
      <c r="U14" s="177"/>
      <c r="V14" s="177"/>
      <c r="W14" s="177"/>
      <c r="X14" s="179"/>
      <c r="Y14" s="179"/>
      <c r="Z14" s="180">
        <v>719</v>
      </c>
      <c r="AA14" s="178"/>
      <c r="AB14" s="178"/>
      <c r="AC14" s="602"/>
      <c r="AD14" s="872"/>
    </row>
    <row r="15" spans="1:30" ht="11.25" customHeight="1">
      <c r="A15" s="864"/>
      <c r="B15" s="866">
        <v>2</v>
      </c>
      <c r="C15" s="869" t="s">
        <v>703</v>
      </c>
      <c r="D15" s="870" t="s">
        <v>704</v>
      </c>
      <c r="E15" s="870" t="s">
        <v>442</v>
      </c>
      <c r="F15" s="870" t="s">
        <v>700</v>
      </c>
      <c r="G15" s="870" t="s">
        <v>701</v>
      </c>
      <c r="H15" s="173">
        <v>2016</v>
      </c>
      <c r="I15" s="173"/>
      <c r="J15" s="173"/>
      <c r="K15" s="173"/>
      <c r="L15" s="173"/>
      <c r="M15" s="173"/>
      <c r="N15" s="375"/>
      <c r="O15" s="173"/>
      <c r="P15" s="173"/>
      <c r="Q15" s="627">
        <v>23022.38</v>
      </c>
      <c r="R15" s="608"/>
      <c r="S15" s="608"/>
      <c r="T15" s="608"/>
      <c r="U15" s="608"/>
      <c r="V15" s="608"/>
      <c r="W15" s="628">
        <v>23022.38</v>
      </c>
      <c r="X15" s="608"/>
      <c r="Y15" s="608"/>
      <c r="Z15" s="616">
        <v>4142801</v>
      </c>
      <c r="AA15" s="608"/>
      <c r="AB15" s="608"/>
      <c r="AC15" s="612">
        <f>W15/Z15*100</f>
        <v>0.5557201516558483</v>
      </c>
      <c r="AD15" s="871" t="s">
        <v>702</v>
      </c>
    </row>
    <row r="16" spans="1:30" ht="11.25" customHeight="1">
      <c r="A16" s="864"/>
      <c r="B16" s="867"/>
      <c r="C16" s="860"/>
      <c r="D16" s="860"/>
      <c r="E16" s="860"/>
      <c r="F16" s="860"/>
      <c r="G16" s="860"/>
      <c r="H16" s="177">
        <v>2017</v>
      </c>
      <c r="I16" s="177"/>
      <c r="J16" s="177"/>
      <c r="K16" s="177"/>
      <c r="L16" s="177"/>
      <c r="M16" s="177"/>
      <c r="N16" s="367"/>
      <c r="O16" s="177"/>
      <c r="P16" s="177"/>
      <c r="Q16" s="177"/>
      <c r="R16" s="177"/>
      <c r="S16" s="177"/>
      <c r="T16" s="177"/>
      <c r="U16" s="177"/>
      <c r="V16" s="177"/>
      <c r="W16" s="177"/>
      <c r="X16" s="178"/>
      <c r="Y16" s="178"/>
      <c r="Z16" s="182">
        <v>36504504</v>
      </c>
      <c r="AA16" s="178"/>
      <c r="AB16" s="178"/>
      <c r="AC16" s="602"/>
      <c r="AD16" s="872"/>
    </row>
    <row r="17" spans="1:30" ht="11.25" customHeight="1">
      <c r="A17" s="864"/>
      <c r="B17" s="867"/>
      <c r="C17" s="860"/>
      <c r="D17" s="860"/>
      <c r="E17" s="860"/>
      <c r="F17" s="860"/>
      <c r="G17" s="860"/>
      <c r="H17" s="177">
        <v>2018</v>
      </c>
      <c r="I17" s="177"/>
      <c r="J17" s="177"/>
      <c r="K17" s="177"/>
      <c r="L17" s="177"/>
      <c r="M17" s="177"/>
      <c r="N17" s="367"/>
      <c r="O17" s="177"/>
      <c r="P17" s="177"/>
      <c r="Q17" s="177"/>
      <c r="R17" s="177"/>
      <c r="S17" s="177"/>
      <c r="T17" s="177"/>
      <c r="U17" s="177"/>
      <c r="V17" s="177"/>
      <c r="W17" s="177"/>
      <c r="X17" s="179"/>
      <c r="Y17" s="179"/>
      <c r="Z17" s="182">
        <v>62960656</v>
      </c>
      <c r="AA17" s="178"/>
      <c r="AB17" s="178"/>
      <c r="AC17" s="602"/>
      <c r="AD17" s="872"/>
    </row>
    <row r="18" spans="1:30" ht="11.25" customHeight="1">
      <c r="A18" s="864"/>
      <c r="B18" s="867"/>
      <c r="C18" s="860"/>
      <c r="D18" s="860"/>
      <c r="E18" s="860"/>
      <c r="F18" s="860"/>
      <c r="G18" s="860"/>
      <c r="H18" s="177">
        <v>2019</v>
      </c>
      <c r="I18" s="177"/>
      <c r="J18" s="177"/>
      <c r="K18" s="177"/>
      <c r="L18" s="177"/>
      <c r="M18" s="177"/>
      <c r="N18" s="367"/>
      <c r="O18" s="177"/>
      <c r="P18" s="177"/>
      <c r="Q18" s="177"/>
      <c r="R18" s="177"/>
      <c r="S18" s="177"/>
      <c r="T18" s="177"/>
      <c r="U18" s="177"/>
      <c r="V18" s="177"/>
      <c r="W18" s="177"/>
      <c r="X18" s="178"/>
      <c r="Y18" s="178"/>
      <c r="Z18" s="182">
        <v>90724324</v>
      </c>
      <c r="AA18" s="178"/>
      <c r="AB18" s="178"/>
      <c r="AC18" s="602"/>
      <c r="AD18" s="872"/>
    </row>
    <row r="19" spans="1:30" ht="11.25" customHeight="1">
      <c r="A19" s="864"/>
      <c r="B19" s="867"/>
      <c r="C19" s="860"/>
      <c r="D19" s="860"/>
      <c r="E19" s="860"/>
      <c r="F19" s="860"/>
      <c r="G19" s="860"/>
      <c r="H19" s="177">
        <v>2020</v>
      </c>
      <c r="I19" s="177"/>
      <c r="J19" s="177"/>
      <c r="K19" s="177"/>
      <c r="L19" s="177"/>
      <c r="M19" s="177"/>
      <c r="N19" s="367"/>
      <c r="O19" s="177"/>
      <c r="P19" s="177"/>
      <c r="Q19" s="177"/>
      <c r="R19" s="177"/>
      <c r="S19" s="177"/>
      <c r="T19" s="177"/>
      <c r="U19" s="177"/>
      <c r="V19" s="177"/>
      <c r="W19" s="177"/>
      <c r="X19" s="178"/>
      <c r="Y19" s="178"/>
      <c r="Z19" s="182">
        <v>129943900</v>
      </c>
      <c r="AA19" s="178"/>
      <c r="AB19" s="178"/>
      <c r="AC19" s="602"/>
      <c r="AD19" s="872"/>
    </row>
    <row r="20" spans="1:30" ht="11.25" customHeight="1">
      <c r="A20" s="864"/>
      <c r="B20" s="867"/>
      <c r="C20" s="860"/>
      <c r="D20" s="860"/>
      <c r="E20" s="860"/>
      <c r="F20" s="860"/>
      <c r="G20" s="860"/>
      <c r="H20" s="177">
        <v>2021</v>
      </c>
      <c r="I20" s="177"/>
      <c r="J20" s="177"/>
      <c r="K20" s="177"/>
      <c r="L20" s="177"/>
      <c r="M20" s="177"/>
      <c r="N20" s="367"/>
      <c r="O20" s="177"/>
      <c r="P20" s="177"/>
      <c r="Q20" s="177"/>
      <c r="R20" s="177"/>
      <c r="S20" s="177"/>
      <c r="T20" s="177"/>
      <c r="U20" s="177"/>
      <c r="V20" s="177"/>
      <c r="W20" s="177"/>
      <c r="X20" s="178"/>
      <c r="Y20" s="178"/>
      <c r="Z20" s="182">
        <v>171390653</v>
      </c>
      <c r="AA20" s="178"/>
      <c r="AB20" s="178"/>
      <c r="AC20" s="602"/>
      <c r="AD20" s="872"/>
    </row>
    <row r="21" spans="1:30" ht="11.25" customHeight="1">
      <c r="A21" s="864"/>
      <c r="B21" s="867"/>
      <c r="C21" s="860"/>
      <c r="D21" s="860"/>
      <c r="E21" s="860"/>
      <c r="F21" s="860"/>
      <c r="G21" s="860"/>
      <c r="H21" s="177">
        <v>2022</v>
      </c>
      <c r="I21" s="177"/>
      <c r="J21" s="177"/>
      <c r="K21" s="177"/>
      <c r="L21" s="177"/>
      <c r="M21" s="177"/>
      <c r="N21" s="367"/>
      <c r="O21" s="177"/>
      <c r="P21" s="177"/>
      <c r="Q21" s="177"/>
      <c r="R21" s="177"/>
      <c r="S21" s="177"/>
      <c r="T21" s="177"/>
      <c r="U21" s="177"/>
      <c r="V21" s="177"/>
      <c r="W21" s="177"/>
      <c r="X21" s="178"/>
      <c r="Y21" s="178"/>
      <c r="Z21" s="182">
        <v>214714197</v>
      </c>
      <c r="AA21" s="178"/>
      <c r="AB21" s="178"/>
      <c r="AC21" s="602"/>
      <c r="AD21" s="872"/>
    </row>
    <row r="22" spans="1:30" ht="10.5" customHeight="1">
      <c r="A22" s="865"/>
      <c r="B22" s="868"/>
      <c r="C22" s="860"/>
      <c r="D22" s="860"/>
      <c r="E22" s="860"/>
      <c r="F22" s="860"/>
      <c r="G22" s="860"/>
      <c r="H22" s="177">
        <v>2023</v>
      </c>
      <c r="I22" s="177"/>
      <c r="J22" s="177"/>
      <c r="K22" s="177"/>
      <c r="L22" s="177"/>
      <c r="M22" s="177"/>
      <c r="N22" s="367"/>
      <c r="O22" s="177"/>
      <c r="P22" s="177"/>
      <c r="Q22" s="177"/>
      <c r="R22" s="177"/>
      <c r="S22" s="177"/>
      <c r="T22" s="177"/>
      <c r="U22" s="177"/>
      <c r="V22" s="177"/>
      <c r="W22" s="177"/>
      <c r="X22" s="179"/>
      <c r="Y22" s="179"/>
      <c r="Z22" s="182">
        <v>294139233</v>
      </c>
      <c r="AA22" s="178"/>
      <c r="AB22" s="178"/>
      <c r="AC22" s="602"/>
      <c r="AD22" s="872"/>
    </row>
    <row r="23" spans="1:30" ht="10.5" customHeight="1">
      <c r="A23" s="873" t="s">
        <v>146</v>
      </c>
      <c r="B23" s="874"/>
      <c r="C23" s="874"/>
      <c r="D23" s="874"/>
      <c r="E23" s="874"/>
      <c r="F23" s="874"/>
      <c r="G23" s="874"/>
      <c r="H23" s="874"/>
      <c r="I23" s="874"/>
      <c r="J23" s="874"/>
      <c r="K23" s="874"/>
      <c r="L23" s="874"/>
      <c r="M23" s="874"/>
      <c r="N23" s="874"/>
      <c r="O23" s="874"/>
      <c r="P23" s="874"/>
      <c r="Q23" s="874"/>
      <c r="R23" s="874"/>
      <c r="S23" s="874"/>
      <c r="T23" s="874"/>
      <c r="U23" s="874"/>
      <c r="V23" s="874"/>
      <c r="W23" s="874"/>
      <c r="X23" s="874"/>
      <c r="Y23" s="874"/>
      <c r="Z23" s="874"/>
      <c r="AA23" s="874"/>
      <c r="AB23" s="874"/>
      <c r="AC23" s="874"/>
      <c r="AD23" s="875"/>
    </row>
    <row r="24" spans="1:30" ht="14.25" customHeight="1" thickBot="1">
      <c r="A24" s="876" t="s">
        <v>1300</v>
      </c>
      <c r="B24" s="877"/>
      <c r="C24" s="877"/>
      <c r="D24" s="877"/>
      <c r="E24" s="877"/>
      <c r="F24" s="877"/>
      <c r="G24" s="877"/>
      <c r="H24" s="877"/>
      <c r="I24" s="877"/>
      <c r="J24" s="877"/>
      <c r="K24" s="877"/>
      <c r="L24" s="877"/>
      <c r="M24" s="877"/>
      <c r="N24" s="877"/>
      <c r="O24" s="877"/>
      <c r="P24" s="877"/>
      <c r="Q24" s="877"/>
      <c r="R24" s="877"/>
      <c r="S24" s="877"/>
      <c r="T24" s="877"/>
      <c r="U24" s="877"/>
      <c r="V24" s="877"/>
      <c r="W24" s="877"/>
      <c r="X24" s="877"/>
      <c r="Y24" s="877"/>
      <c r="Z24" s="877"/>
      <c r="AA24" s="877"/>
      <c r="AB24" s="877"/>
      <c r="AC24" s="877"/>
      <c r="AD24" s="878"/>
    </row>
    <row r="25" spans="1:30" ht="11.25" customHeight="1">
      <c r="A25" s="863" t="s">
        <v>705</v>
      </c>
      <c r="B25" s="866">
        <v>1</v>
      </c>
      <c r="C25" s="869" t="s">
        <v>699</v>
      </c>
      <c r="D25" s="870" t="s">
        <v>490</v>
      </c>
      <c r="E25" s="870" t="s">
        <v>390</v>
      </c>
      <c r="F25" s="870" t="s">
        <v>700</v>
      </c>
      <c r="G25" s="870" t="s">
        <v>701</v>
      </c>
      <c r="H25" s="173">
        <v>2016</v>
      </c>
      <c r="I25" s="173"/>
      <c r="J25" s="173"/>
      <c r="K25" s="173"/>
      <c r="L25" s="173"/>
      <c r="M25" s="173"/>
      <c r="N25" s="173"/>
      <c r="O25" s="173"/>
      <c r="P25" s="173"/>
      <c r="Q25" s="173"/>
      <c r="R25" s="173"/>
      <c r="S25" s="173"/>
      <c r="T25" s="173"/>
      <c r="U25" s="173"/>
      <c r="V25" s="173"/>
      <c r="W25" s="173"/>
      <c r="X25" s="173"/>
      <c r="Y25" s="173"/>
      <c r="Z25" s="179">
        <v>0</v>
      </c>
      <c r="AA25" s="173"/>
      <c r="AB25" s="173"/>
      <c r="AC25" s="603"/>
      <c r="AD25" s="871" t="s">
        <v>702</v>
      </c>
    </row>
    <row r="26" spans="1:30" ht="11.25" customHeight="1">
      <c r="A26" s="864"/>
      <c r="B26" s="867"/>
      <c r="C26" s="860"/>
      <c r="D26" s="860"/>
      <c r="E26" s="860"/>
      <c r="F26" s="860"/>
      <c r="G26" s="860"/>
      <c r="H26" s="177">
        <v>2017</v>
      </c>
      <c r="I26" s="175"/>
      <c r="J26" s="175"/>
      <c r="K26" s="175"/>
      <c r="L26" s="175"/>
      <c r="M26" s="175"/>
      <c r="N26" s="175"/>
      <c r="O26" s="175"/>
      <c r="P26" s="175"/>
      <c r="Q26" s="175"/>
      <c r="R26" s="175"/>
      <c r="S26" s="175"/>
      <c r="T26" s="175"/>
      <c r="U26" s="175"/>
      <c r="V26" s="175"/>
      <c r="W26" s="175"/>
      <c r="X26" s="175"/>
      <c r="Y26" s="175"/>
      <c r="Z26" s="179">
        <v>0</v>
      </c>
      <c r="AA26" s="175"/>
      <c r="AB26" s="175"/>
      <c r="AC26" s="604"/>
      <c r="AD26" s="872"/>
    </row>
    <row r="27" spans="1:30" ht="11.25" customHeight="1">
      <c r="A27" s="864"/>
      <c r="B27" s="867"/>
      <c r="C27" s="860"/>
      <c r="D27" s="860"/>
      <c r="E27" s="860"/>
      <c r="F27" s="860"/>
      <c r="G27" s="860"/>
      <c r="H27" s="177">
        <v>2018</v>
      </c>
      <c r="I27" s="175"/>
      <c r="J27" s="175"/>
      <c r="K27" s="175"/>
      <c r="L27" s="175"/>
      <c r="M27" s="175"/>
      <c r="N27" s="175"/>
      <c r="O27" s="175"/>
      <c r="P27" s="175"/>
      <c r="Q27" s="175"/>
      <c r="R27" s="175"/>
      <c r="S27" s="175"/>
      <c r="T27" s="175"/>
      <c r="U27" s="175"/>
      <c r="V27" s="175"/>
      <c r="W27" s="175"/>
      <c r="X27" s="175"/>
      <c r="Y27" s="175"/>
      <c r="Z27" s="179">
        <v>4</v>
      </c>
      <c r="AA27" s="175"/>
      <c r="AB27" s="175"/>
      <c r="AC27" s="604"/>
      <c r="AD27" s="872"/>
    </row>
    <row r="28" spans="1:30" ht="11.25" customHeight="1">
      <c r="A28" s="864"/>
      <c r="B28" s="867"/>
      <c r="C28" s="860"/>
      <c r="D28" s="860"/>
      <c r="E28" s="860"/>
      <c r="F28" s="860"/>
      <c r="G28" s="860"/>
      <c r="H28" s="177">
        <v>2019</v>
      </c>
      <c r="I28" s="175"/>
      <c r="J28" s="175"/>
      <c r="K28" s="175"/>
      <c r="L28" s="175"/>
      <c r="M28" s="175"/>
      <c r="N28" s="175"/>
      <c r="O28" s="175"/>
      <c r="P28" s="175"/>
      <c r="Q28" s="175"/>
      <c r="R28" s="175"/>
      <c r="S28" s="175"/>
      <c r="T28" s="175"/>
      <c r="U28" s="175"/>
      <c r="V28" s="175"/>
      <c r="W28" s="175"/>
      <c r="X28" s="175"/>
      <c r="Y28" s="175"/>
      <c r="Z28" s="179">
        <v>19</v>
      </c>
      <c r="AA28" s="175"/>
      <c r="AB28" s="175"/>
      <c r="AC28" s="604"/>
      <c r="AD28" s="872"/>
    </row>
    <row r="29" spans="1:30" ht="11.25" customHeight="1">
      <c r="A29" s="864"/>
      <c r="B29" s="867"/>
      <c r="C29" s="860"/>
      <c r="D29" s="860"/>
      <c r="E29" s="860"/>
      <c r="F29" s="860"/>
      <c r="G29" s="860"/>
      <c r="H29" s="177">
        <v>2020</v>
      </c>
      <c r="I29" s="175"/>
      <c r="J29" s="175"/>
      <c r="K29" s="175"/>
      <c r="L29" s="175"/>
      <c r="M29" s="175"/>
      <c r="N29" s="175"/>
      <c r="O29" s="175"/>
      <c r="P29" s="175"/>
      <c r="Q29" s="175"/>
      <c r="R29" s="175"/>
      <c r="S29" s="175"/>
      <c r="T29" s="175"/>
      <c r="U29" s="175"/>
      <c r="V29" s="175"/>
      <c r="W29" s="175"/>
      <c r="X29" s="175"/>
      <c r="Y29" s="175"/>
      <c r="Z29" s="179">
        <v>28</v>
      </c>
      <c r="AA29" s="175"/>
      <c r="AB29" s="175"/>
      <c r="AC29" s="604"/>
      <c r="AD29" s="872"/>
    </row>
    <row r="30" spans="1:30" ht="11.25" customHeight="1">
      <c r="A30" s="864"/>
      <c r="B30" s="867"/>
      <c r="C30" s="860"/>
      <c r="D30" s="860"/>
      <c r="E30" s="860"/>
      <c r="F30" s="860"/>
      <c r="G30" s="860"/>
      <c r="H30" s="177">
        <v>2021</v>
      </c>
      <c r="I30" s="175"/>
      <c r="J30" s="175"/>
      <c r="K30" s="175"/>
      <c r="L30" s="175"/>
      <c r="M30" s="175"/>
      <c r="N30" s="175"/>
      <c r="O30" s="175"/>
      <c r="P30" s="175"/>
      <c r="Q30" s="175"/>
      <c r="R30" s="175"/>
      <c r="S30" s="175"/>
      <c r="T30" s="175"/>
      <c r="U30" s="175"/>
      <c r="V30" s="175"/>
      <c r="W30" s="175"/>
      <c r="X30" s="175"/>
      <c r="Y30" s="175"/>
      <c r="Z30" s="179">
        <v>38</v>
      </c>
      <c r="AA30" s="175"/>
      <c r="AB30" s="175"/>
      <c r="AC30" s="604"/>
      <c r="AD30" s="872"/>
    </row>
    <row r="31" spans="1:30" ht="11.25" customHeight="1">
      <c r="A31" s="864"/>
      <c r="B31" s="867"/>
      <c r="C31" s="860"/>
      <c r="D31" s="860"/>
      <c r="E31" s="860"/>
      <c r="F31" s="860"/>
      <c r="G31" s="860"/>
      <c r="H31" s="177">
        <v>2022</v>
      </c>
      <c r="I31" s="175"/>
      <c r="J31" s="175"/>
      <c r="K31" s="175"/>
      <c r="L31" s="175"/>
      <c r="M31" s="175"/>
      <c r="N31" s="175"/>
      <c r="O31" s="175"/>
      <c r="P31" s="175"/>
      <c r="Q31" s="175"/>
      <c r="R31" s="175"/>
      <c r="S31" s="175"/>
      <c r="T31" s="175"/>
      <c r="U31" s="175"/>
      <c r="V31" s="175"/>
      <c r="W31" s="175"/>
      <c r="X31" s="175"/>
      <c r="Y31" s="175"/>
      <c r="Z31" s="179">
        <v>43</v>
      </c>
      <c r="AA31" s="175"/>
      <c r="AB31" s="175"/>
      <c r="AC31" s="604"/>
      <c r="AD31" s="872"/>
    </row>
    <row r="32" spans="1:30" ht="11.25" customHeight="1" thickBot="1">
      <c r="A32" s="864"/>
      <c r="B32" s="868"/>
      <c r="C32" s="860"/>
      <c r="D32" s="860"/>
      <c r="E32" s="860"/>
      <c r="F32" s="860"/>
      <c r="G32" s="860"/>
      <c r="H32" s="177">
        <v>2023</v>
      </c>
      <c r="I32" s="175"/>
      <c r="J32" s="175"/>
      <c r="K32" s="175"/>
      <c r="L32" s="175"/>
      <c r="M32" s="175"/>
      <c r="N32" s="175"/>
      <c r="O32" s="175"/>
      <c r="P32" s="175"/>
      <c r="Q32" s="175"/>
      <c r="R32" s="175"/>
      <c r="S32" s="175"/>
      <c r="T32" s="175"/>
      <c r="U32" s="175"/>
      <c r="V32" s="175"/>
      <c r="W32" s="175"/>
      <c r="X32" s="175"/>
      <c r="Y32" s="175"/>
      <c r="Z32" s="180">
        <v>49</v>
      </c>
      <c r="AA32" s="175"/>
      <c r="AB32" s="175"/>
      <c r="AC32" s="604"/>
      <c r="AD32" s="872"/>
    </row>
    <row r="33" spans="1:30" ht="11.25" customHeight="1">
      <c r="A33" s="864"/>
      <c r="B33" s="866">
        <v>2</v>
      </c>
      <c r="C33" s="869" t="s">
        <v>703</v>
      </c>
      <c r="D33" s="870" t="s">
        <v>704</v>
      </c>
      <c r="E33" s="870" t="s">
        <v>442</v>
      </c>
      <c r="F33" s="870" t="s">
        <v>700</v>
      </c>
      <c r="G33" s="870" t="s">
        <v>701</v>
      </c>
      <c r="H33" s="173">
        <v>2016</v>
      </c>
      <c r="I33" s="173"/>
      <c r="J33" s="173"/>
      <c r="K33" s="173"/>
      <c r="L33" s="173"/>
      <c r="M33" s="173"/>
      <c r="N33" s="173"/>
      <c r="O33" s="173"/>
      <c r="P33" s="173"/>
      <c r="Q33" s="173"/>
      <c r="R33" s="173"/>
      <c r="S33" s="173"/>
      <c r="T33" s="173"/>
      <c r="U33" s="173"/>
      <c r="V33" s="173"/>
      <c r="W33" s="173"/>
      <c r="X33" s="173"/>
      <c r="Y33" s="173"/>
      <c r="Z33" s="176">
        <v>1331536</v>
      </c>
      <c r="AA33" s="173"/>
      <c r="AB33" s="173"/>
      <c r="AC33" s="603"/>
      <c r="AD33" s="871" t="s">
        <v>702</v>
      </c>
    </row>
    <row r="34" spans="1:30" ht="11.25" customHeight="1">
      <c r="A34" s="864"/>
      <c r="B34" s="867"/>
      <c r="C34" s="860"/>
      <c r="D34" s="860"/>
      <c r="E34" s="860"/>
      <c r="F34" s="860"/>
      <c r="G34" s="860"/>
      <c r="H34" s="177">
        <v>2017</v>
      </c>
      <c r="I34" s="175"/>
      <c r="J34" s="175"/>
      <c r="K34" s="175"/>
      <c r="L34" s="175"/>
      <c r="M34" s="175"/>
      <c r="N34" s="175"/>
      <c r="O34" s="175"/>
      <c r="P34" s="175"/>
      <c r="Q34" s="175"/>
      <c r="R34" s="175"/>
      <c r="S34" s="175"/>
      <c r="T34" s="175"/>
      <c r="U34" s="175"/>
      <c r="V34" s="175"/>
      <c r="W34" s="175"/>
      <c r="X34" s="175"/>
      <c r="Y34" s="175"/>
      <c r="Z34" s="179">
        <v>13020903</v>
      </c>
      <c r="AA34" s="175"/>
      <c r="AB34" s="175"/>
      <c r="AC34" s="604"/>
      <c r="AD34" s="872"/>
    </row>
    <row r="35" spans="1:30" ht="11.25" customHeight="1">
      <c r="A35" s="864"/>
      <c r="B35" s="867"/>
      <c r="C35" s="860"/>
      <c r="D35" s="860"/>
      <c r="E35" s="860"/>
      <c r="F35" s="860"/>
      <c r="G35" s="860"/>
      <c r="H35" s="177">
        <v>2018</v>
      </c>
      <c r="I35" s="175"/>
      <c r="J35" s="175"/>
      <c r="K35" s="175"/>
      <c r="L35" s="175"/>
      <c r="M35" s="175"/>
      <c r="N35" s="175"/>
      <c r="O35" s="175"/>
      <c r="P35" s="175"/>
      <c r="Q35" s="175"/>
      <c r="R35" s="175"/>
      <c r="S35" s="175"/>
      <c r="T35" s="175"/>
      <c r="U35" s="175"/>
      <c r="V35" s="175"/>
      <c r="W35" s="175"/>
      <c r="X35" s="175"/>
      <c r="Y35" s="175"/>
      <c r="Z35" s="182">
        <v>33388226</v>
      </c>
      <c r="AA35" s="175"/>
      <c r="AB35" s="175"/>
      <c r="AC35" s="604"/>
      <c r="AD35" s="872"/>
    </row>
    <row r="36" spans="1:30" ht="11.25" customHeight="1">
      <c r="A36" s="864"/>
      <c r="B36" s="867"/>
      <c r="C36" s="860"/>
      <c r="D36" s="860"/>
      <c r="E36" s="860"/>
      <c r="F36" s="860"/>
      <c r="G36" s="860"/>
      <c r="H36" s="177">
        <v>2019</v>
      </c>
      <c r="I36" s="175"/>
      <c r="J36" s="175"/>
      <c r="K36" s="175"/>
      <c r="L36" s="175"/>
      <c r="M36" s="175"/>
      <c r="N36" s="175"/>
      <c r="O36" s="175"/>
      <c r="P36" s="175"/>
      <c r="Q36" s="175"/>
      <c r="R36" s="175"/>
      <c r="S36" s="175"/>
      <c r="T36" s="175"/>
      <c r="U36" s="175"/>
      <c r="V36" s="175"/>
      <c r="W36" s="175"/>
      <c r="X36" s="175"/>
      <c r="Y36" s="175"/>
      <c r="Z36" s="182">
        <v>50801893</v>
      </c>
      <c r="AA36" s="175"/>
      <c r="AB36" s="175"/>
      <c r="AC36" s="604"/>
      <c r="AD36" s="872"/>
    </row>
    <row r="37" spans="1:30" ht="11.25" customHeight="1">
      <c r="A37" s="864"/>
      <c r="B37" s="867"/>
      <c r="C37" s="860"/>
      <c r="D37" s="860"/>
      <c r="E37" s="860"/>
      <c r="F37" s="860"/>
      <c r="G37" s="860"/>
      <c r="H37" s="177">
        <v>2020</v>
      </c>
      <c r="I37" s="175"/>
      <c r="J37" s="175"/>
      <c r="K37" s="175"/>
      <c r="L37" s="175"/>
      <c r="M37" s="175"/>
      <c r="N37" s="175"/>
      <c r="O37" s="175"/>
      <c r="P37" s="175"/>
      <c r="Q37" s="175"/>
      <c r="R37" s="175"/>
      <c r="S37" s="175"/>
      <c r="T37" s="175"/>
      <c r="U37" s="175"/>
      <c r="V37" s="175"/>
      <c r="W37" s="175"/>
      <c r="X37" s="175"/>
      <c r="Y37" s="175"/>
      <c r="Z37" s="182">
        <v>72763244</v>
      </c>
      <c r="AA37" s="175"/>
      <c r="AB37" s="175"/>
      <c r="AC37" s="604"/>
      <c r="AD37" s="872"/>
    </row>
    <row r="38" spans="1:30" ht="11.25" customHeight="1">
      <c r="A38" s="864"/>
      <c r="B38" s="867"/>
      <c r="C38" s="860"/>
      <c r="D38" s="860"/>
      <c r="E38" s="860"/>
      <c r="F38" s="860"/>
      <c r="G38" s="860"/>
      <c r="H38" s="177">
        <v>2021</v>
      </c>
      <c r="I38" s="175"/>
      <c r="J38" s="175"/>
      <c r="K38" s="175"/>
      <c r="L38" s="175"/>
      <c r="M38" s="175"/>
      <c r="N38" s="175"/>
      <c r="O38" s="175"/>
      <c r="P38" s="175"/>
      <c r="Q38" s="175"/>
      <c r="R38" s="175"/>
      <c r="S38" s="175"/>
      <c r="T38" s="175"/>
      <c r="U38" s="175"/>
      <c r="V38" s="175"/>
      <c r="W38" s="175"/>
      <c r="X38" s="175"/>
      <c r="Y38" s="175"/>
      <c r="Z38" s="182">
        <v>95971722</v>
      </c>
      <c r="AA38" s="175"/>
      <c r="AB38" s="175"/>
      <c r="AC38" s="604"/>
      <c r="AD38" s="872"/>
    </row>
    <row r="39" spans="1:30" ht="11.25" customHeight="1">
      <c r="A39" s="864"/>
      <c r="B39" s="867"/>
      <c r="C39" s="860"/>
      <c r="D39" s="860"/>
      <c r="E39" s="860"/>
      <c r="F39" s="860"/>
      <c r="G39" s="860"/>
      <c r="H39" s="177">
        <v>2022</v>
      </c>
      <c r="I39" s="175"/>
      <c r="J39" s="175"/>
      <c r="K39" s="175"/>
      <c r="L39" s="175"/>
      <c r="M39" s="175"/>
      <c r="N39" s="175"/>
      <c r="O39" s="175"/>
      <c r="P39" s="175"/>
      <c r="Q39" s="175"/>
      <c r="R39" s="175"/>
      <c r="S39" s="175"/>
      <c r="T39" s="175"/>
      <c r="U39" s="175"/>
      <c r="V39" s="175"/>
      <c r="W39" s="175"/>
      <c r="X39" s="175"/>
      <c r="Y39" s="175"/>
      <c r="Z39" s="182">
        <v>120231126</v>
      </c>
      <c r="AA39" s="175"/>
      <c r="AB39" s="175"/>
      <c r="AC39" s="604"/>
      <c r="AD39" s="872"/>
    </row>
    <row r="40" spans="1:30" ht="11.25" customHeight="1">
      <c r="A40" s="865"/>
      <c r="B40" s="868"/>
      <c r="C40" s="860"/>
      <c r="D40" s="860"/>
      <c r="E40" s="860"/>
      <c r="F40" s="860"/>
      <c r="G40" s="860"/>
      <c r="H40" s="177">
        <v>2023</v>
      </c>
      <c r="I40" s="175"/>
      <c r="J40" s="175"/>
      <c r="K40" s="175"/>
      <c r="L40" s="175"/>
      <c r="M40" s="175"/>
      <c r="N40" s="175"/>
      <c r="O40" s="175"/>
      <c r="P40" s="175"/>
      <c r="Q40" s="175"/>
      <c r="R40" s="175"/>
      <c r="S40" s="175"/>
      <c r="T40" s="175"/>
      <c r="U40" s="175"/>
      <c r="V40" s="175"/>
      <c r="W40" s="175"/>
      <c r="X40" s="175"/>
      <c r="Y40" s="175"/>
      <c r="Z40" s="182">
        <v>164705883</v>
      </c>
      <c r="AA40" s="175"/>
      <c r="AB40" s="175"/>
      <c r="AC40" s="604"/>
      <c r="AD40" s="872"/>
    </row>
    <row r="41" spans="1:30" ht="9.75" customHeight="1">
      <c r="A41" s="873" t="s">
        <v>146</v>
      </c>
      <c r="B41" s="874"/>
      <c r="C41" s="874"/>
      <c r="D41" s="874"/>
      <c r="E41" s="874"/>
      <c r="F41" s="874"/>
      <c r="G41" s="874"/>
      <c r="H41" s="874"/>
      <c r="I41" s="874"/>
      <c r="J41" s="874"/>
      <c r="K41" s="874"/>
      <c r="L41" s="874"/>
      <c r="M41" s="874"/>
      <c r="N41" s="874"/>
      <c r="O41" s="874"/>
      <c r="P41" s="874"/>
      <c r="Q41" s="874"/>
      <c r="R41" s="874"/>
      <c r="S41" s="874"/>
      <c r="T41" s="874"/>
      <c r="U41" s="874"/>
      <c r="V41" s="874"/>
      <c r="W41" s="874"/>
      <c r="X41" s="874"/>
      <c r="Y41" s="874"/>
      <c r="Z41" s="874"/>
      <c r="AA41" s="874"/>
      <c r="AB41" s="874"/>
      <c r="AC41" s="874"/>
      <c r="AD41" s="875"/>
    </row>
    <row r="42" spans="1:30" ht="8.25" customHeight="1" thickBot="1">
      <c r="A42" s="879"/>
      <c r="B42" s="880"/>
      <c r="C42" s="880"/>
      <c r="D42" s="880"/>
      <c r="E42" s="880"/>
      <c r="F42" s="880"/>
      <c r="G42" s="880"/>
      <c r="H42" s="880"/>
      <c r="I42" s="880"/>
      <c r="J42" s="880"/>
      <c r="K42" s="880"/>
      <c r="L42" s="880"/>
      <c r="M42" s="880"/>
      <c r="N42" s="880"/>
      <c r="O42" s="880"/>
      <c r="P42" s="880"/>
      <c r="Q42" s="880"/>
      <c r="R42" s="880"/>
      <c r="S42" s="880"/>
      <c r="T42" s="880"/>
      <c r="U42" s="880"/>
      <c r="V42" s="880"/>
      <c r="W42" s="880"/>
      <c r="X42" s="880"/>
      <c r="Y42" s="880"/>
      <c r="Z42" s="880"/>
      <c r="AA42" s="880"/>
      <c r="AB42" s="880"/>
      <c r="AC42" s="880"/>
      <c r="AD42" s="881"/>
    </row>
    <row r="43" spans="1:30" ht="9.75" customHeight="1">
      <c r="A43" s="863" t="s">
        <v>706</v>
      </c>
      <c r="B43" s="882">
        <v>1</v>
      </c>
      <c r="C43" s="870" t="s">
        <v>699</v>
      </c>
      <c r="D43" s="870" t="s">
        <v>446</v>
      </c>
      <c r="E43" s="870" t="s">
        <v>444</v>
      </c>
      <c r="F43" s="870" t="s">
        <v>700</v>
      </c>
      <c r="G43" s="870" t="s">
        <v>701</v>
      </c>
      <c r="H43" s="173">
        <v>2016</v>
      </c>
      <c r="I43" s="173"/>
      <c r="J43" s="173"/>
      <c r="K43" s="173"/>
      <c r="L43" s="173"/>
      <c r="M43" s="173"/>
      <c r="N43" s="173"/>
      <c r="O43" s="173"/>
      <c r="P43" s="173"/>
      <c r="Q43" s="173"/>
      <c r="R43" s="173"/>
      <c r="S43" s="173"/>
      <c r="T43" s="173"/>
      <c r="U43" s="173"/>
      <c r="V43" s="173"/>
      <c r="W43" s="173"/>
      <c r="X43" s="173"/>
      <c r="Y43" s="173"/>
      <c r="Z43" s="179">
        <v>0</v>
      </c>
      <c r="AA43" s="173"/>
      <c r="AB43" s="173"/>
      <c r="AC43" s="603"/>
      <c r="AD43" s="871" t="s">
        <v>702</v>
      </c>
    </row>
    <row r="44" spans="1:30" ht="10.5" customHeight="1">
      <c r="A44" s="864"/>
      <c r="B44" s="883"/>
      <c r="C44" s="860"/>
      <c r="D44" s="860"/>
      <c r="E44" s="860"/>
      <c r="F44" s="860"/>
      <c r="G44" s="860"/>
      <c r="H44" s="177">
        <v>2017</v>
      </c>
      <c r="I44" s="175"/>
      <c r="J44" s="175"/>
      <c r="K44" s="175"/>
      <c r="L44" s="175"/>
      <c r="M44" s="175"/>
      <c r="N44" s="175"/>
      <c r="O44" s="175"/>
      <c r="P44" s="175"/>
      <c r="Q44" s="175"/>
      <c r="R44" s="175"/>
      <c r="S44" s="175"/>
      <c r="T44" s="175"/>
      <c r="U44" s="175"/>
      <c r="V44" s="175"/>
      <c r="W44" s="175"/>
      <c r="X44" s="175"/>
      <c r="Y44" s="175"/>
      <c r="Z44" s="179">
        <v>20</v>
      </c>
      <c r="AA44" s="175"/>
      <c r="AB44" s="175"/>
      <c r="AC44" s="604"/>
      <c r="AD44" s="872"/>
    </row>
    <row r="45" spans="1:30" ht="9.75" customHeight="1">
      <c r="A45" s="864"/>
      <c r="B45" s="883"/>
      <c r="C45" s="860"/>
      <c r="D45" s="860"/>
      <c r="E45" s="860"/>
      <c r="F45" s="860"/>
      <c r="G45" s="860"/>
      <c r="H45" s="177">
        <v>2018</v>
      </c>
      <c r="I45" s="175"/>
      <c r="J45" s="175"/>
      <c r="K45" s="175"/>
      <c r="L45" s="175"/>
      <c r="M45" s="175"/>
      <c r="N45" s="175"/>
      <c r="O45" s="175"/>
      <c r="P45" s="175"/>
      <c r="Q45" s="175"/>
      <c r="R45" s="175"/>
      <c r="S45" s="175"/>
      <c r="T45" s="175"/>
      <c r="U45" s="175"/>
      <c r="V45" s="175"/>
      <c r="W45" s="175"/>
      <c r="X45" s="175"/>
      <c r="Y45" s="175"/>
      <c r="Z45" s="182">
        <v>160</v>
      </c>
      <c r="AA45" s="175"/>
      <c r="AB45" s="175"/>
      <c r="AC45" s="604"/>
      <c r="AD45" s="872"/>
    </row>
    <row r="46" spans="1:30" ht="12" customHeight="1">
      <c r="A46" s="864"/>
      <c r="B46" s="883"/>
      <c r="C46" s="860"/>
      <c r="D46" s="860"/>
      <c r="E46" s="860"/>
      <c r="F46" s="860"/>
      <c r="G46" s="860"/>
      <c r="H46" s="177">
        <v>2019</v>
      </c>
      <c r="I46" s="175"/>
      <c r="J46" s="175"/>
      <c r="K46" s="175"/>
      <c r="L46" s="175"/>
      <c r="M46" s="175"/>
      <c r="N46" s="175"/>
      <c r="O46" s="175"/>
      <c r="P46" s="175"/>
      <c r="Q46" s="175"/>
      <c r="R46" s="175"/>
      <c r="S46" s="175"/>
      <c r="T46" s="175"/>
      <c r="U46" s="175"/>
      <c r="V46" s="175"/>
      <c r="W46" s="175"/>
      <c r="X46" s="175"/>
      <c r="Y46" s="175"/>
      <c r="Z46" s="182">
        <v>318</v>
      </c>
      <c r="AA46" s="175"/>
      <c r="AB46" s="175"/>
      <c r="AC46" s="604"/>
      <c r="AD46" s="872"/>
    </row>
    <row r="47" spans="1:30" ht="10.5" customHeight="1">
      <c r="A47" s="864"/>
      <c r="B47" s="883"/>
      <c r="C47" s="860"/>
      <c r="D47" s="860"/>
      <c r="E47" s="860"/>
      <c r="F47" s="860"/>
      <c r="G47" s="860"/>
      <c r="H47" s="177">
        <v>2020</v>
      </c>
      <c r="I47" s="175"/>
      <c r="J47" s="175"/>
      <c r="K47" s="175"/>
      <c r="L47" s="175"/>
      <c r="M47" s="175"/>
      <c r="N47" s="175"/>
      <c r="O47" s="175"/>
      <c r="P47" s="175"/>
      <c r="Q47" s="175"/>
      <c r="R47" s="175"/>
      <c r="S47" s="175"/>
      <c r="T47" s="175"/>
      <c r="U47" s="175"/>
      <c r="V47" s="175"/>
      <c r="W47" s="175"/>
      <c r="X47" s="175"/>
      <c r="Y47" s="175"/>
      <c r="Z47" s="182">
        <v>621</v>
      </c>
      <c r="AA47" s="175"/>
      <c r="AB47" s="175"/>
      <c r="AC47" s="604"/>
      <c r="AD47" s="872"/>
    </row>
    <row r="48" spans="1:30" ht="9.75" customHeight="1">
      <c r="A48" s="864"/>
      <c r="B48" s="883"/>
      <c r="C48" s="860"/>
      <c r="D48" s="860"/>
      <c r="E48" s="860"/>
      <c r="F48" s="860"/>
      <c r="G48" s="860"/>
      <c r="H48" s="177">
        <v>2021</v>
      </c>
      <c r="I48" s="175"/>
      <c r="J48" s="175"/>
      <c r="K48" s="175"/>
      <c r="L48" s="175"/>
      <c r="M48" s="175"/>
      <c r="N48" s="175"/>
      <c r="O48" s="175"/>
      <c r="P48" s="175"/>
      <c r="Q48" s="175"/>
      <c r="R48" s="175"/>
      <c r="S48" s="175"/>
      <c r="T48" s="175"/>
      <c r="U48" s="175"/>
      <c r="V48" s="175"/>
      <c r="W48" s="175"/>
      <c r="X48" s="175"/>
      <c r="Y48" s="175"/>
      <c r="Z48" s="182">
        <v>930</v>
      </c>
      <c r="AA48" s="175"/>
      <c r="AB48" s="175"/>
      <c r="AC48" s="604"/>
      <c r="AD48" s="872"/>
    </row>
    <row r="49" spans="1:30" ht="10.5" customHeight="1">
      <c r="A49" s="864"/>
      <c r="B49" s="883"/>
      <c r="C49" s="860"/>
      <c r="D49" s="860"/>
      <c r="E49" s="860"/>
      <c r="F49" s="860"/>
      <c r="G49" s="860"/>
      <c r="H49" s="177">
        <v>2022</v>
      </c>
      <c r="I49" s="175"/>
      <c r="J49" s="175"/>
      <c r="K49" s="175"/>
      <c r="L49" s="175"/>
      <c r="M49" s="175"/>
      <c r="N49" s="175"/>
      <c r="O49" s="175"/>
      <c r="P49" s="175"/>
      <c r="Q49" s="175"/>
      <c r="R49" s="175"/>
      <c r="S49" s="175"/>
      <c r="T49" s="175"/>
      <c r="U49" s="175"/>
      <c r="V49" s="175"/>
      <c r="W49" s="175"/>
      <c r="X49" s="175"/>
      <c r="Y49" s="175"/>
      <c r="Z49" s="182">
        <v>1180</v>
      </c>
      <c r="AA49" s="175"/>
      <c r="AB49" s="175"/>
      <c r="AC49" s="604"/>
      <c r="AD49" s="872"/>
    </row>
    <row r="50" spans="1:30" ht="9" customHeight="1" thickBot="1">
      <c r="A50" s="864"/>
      <c r="B50" s="883"/>
      <c r="C50" s="860"/>
      <c r="D50" s="860"/>
      <c r="E50" s="860"/>
      <c r="F50" s="860"/>
      <c r="G50" s="860"/>
      <c r="H50" s="177">
        <v>2023</v>
      </c>
      <c r="I50" s="175"/>
      <c r="J50" s="175"/>
      <c r="K50" s="175"/>
      <c r="L50" s="175"/>
      <c r="M50" s="175"/>
      <c r="N50" s="175"/>
      <c r="O50" s="175"/>
      <c r="P50" s="175"/>
      <c r="Q50" s="175"/>
      <c r="R50" s="175"/>
      <c r="S50" s="175"/>
      <c r="T50" s="175"/>
      <c r="U50" s="175"/>
      <c r="V50" s="175"/>
      <c r="W50" s="175"/>
      <c r="X50" s="175"/>
      <c r="Y50" s="175"/>
      <c r="Z50" s="180">
        <v>1432</v>
      </c>
      <c r="AA50" s="175"/>
      <c r="AB50" s="175"/>
      <c r="AC50" s="604"/>
      <c r="AD50" s="872"/>
    </row>
    <row r="51" spans="1:30" ht="12.75" customHeight="1">
      <c r="A51" s="864"/>
      <c r="B51" s="882">
        <v>2</v>
      </c>
      <c r="C51" s="870" t="s">
        <v>703</v>
      </c>
      <c r="D51" s="870" t="s">
        <v>704</v>
      </c>
      <c r="E51" s="870" t="s">
        <v>442</v>
      </c>
      <c r="F51" s="870" t="s">
        <v>700</v>
      </c>
      <c r="G51" s="870" t="s">
        <v>701</v>
      </c>
      <c r="H51" s="173">
        <v>2016</v>
      </c>
      <c r="I51" s="173"/>
      <c r="J51" s="173"/>
      <c r="K51" s="173"/>
      <c r="L51" s="173"/>
      <c r="M51" s="173"/>
      <c r="N51" s="173"/>
      <c r="O51" s="173"/>
      <c r="P51" s="173"/>
      <c r="Q51" s="173"/>
      <c r="R51" s="173"/>
      <c r="S51" s="173"/>
      <c r="T51" s="173"/>
      <c r="U51" s="173"/>
      <c r="V51" s="173"/>
      <c r="W51" s="173"/>
      <c r="X51" s="173"/>
      <c r="Y51" s="173"/>
      <c r="Z51" s="179">
        <v>7496616</v>
      </c>
      <c r="AA51" s="173"/>
      <c r="AB51" s="173"/>
      <c r="AC51" s="603"/>
      <c r="AD51" s="871" t="s">
        <v>702</v>
      </c>
    </row>
    <row r="52" spans="1:30" ht="12.75" customHeight="1">
      <c r="A52" s="864"/>
      <c r="B52" s="883"/>
      <c r="C52" s="860"/>
      <c r="D52" s="860"/>
      <c r="E52" s="860"/>
      <c r="F52" s="860"/>
      <c r="G52" s="860"/>
      <c r="H52" s="177">
        <v>2017</v>
      </c>
      <c r="I52" s="175"/>
      <c r="J52" s="175"/>
      <c r="K52" s="175"/>
      <c r="L52" s="175"/>
      <c r="M52" s="175"/>
      <c r="N52" s="175"/>
      <c r="O52" s="175"/>
      <c r="P52" s="175"/>
      <c r="Q52" s="175"/>
      <c r="R52" s="175"/>
      <c r="S52" s="175"/>
      <c r="T52" s="175"/>
      <c r="U52" s="175"/>
      <c r="V52" s="175"/>
      <c r="W52" s="175"/>
      <c r="X52" s="175"/>
      <c r="Y52" s="175"/>
      <c r="Z52" s="179">
        <v>51513264</v>
      </c>
      <c r="AA52" s="175"/>
      <c r="AB52" s="175"/>
      <c r="AC52" s="604"/>
      <c r="AD52" s="872"/>
    </row>
    <row r="53" spans="1:30" ht="12.75" customHeight="1">
      <c r="A53" s="864"/>
      <c r="B53" s="883"/>
      <c r="C53" s="860"/>
      <c r="D53" s="860"/>
      <c r="E53" s="860"/>
      <c r="F53" s="860"/>
      <c r="G53" s="860"/>
      <c r="H53" s="177">
        <v>2018</v>
      </c>
      <c r="I53" s="175"/>
      <c r="J53" s="175"/>
      <c r="K53" s="175"/>
      <c r="L53" s="175"/>
      <c r="M53" s="175"/>
      <c r="N53" s="175"/>
      <c r="O53" s="175"/>
      <c r="P53" s="175"/>
      <c r="Q53" s="175"/>
      <c r="R53" s="175"/>
      <c r="S53" s="175"/>
      <c r="T53" s="175"/>
      <c r="U53" s="175"/>
      <c r="V53" s="175"/>
      <c r="W53" s="175"/>
      <c r="X53" s="175"/>
      <c r="Y53" s="175"/>
      <c r="Z53" s="179">
        <v>51513264</v>
      </c>
      <c r="AA53" s="175"/>
      <c r="AB53" s="175"/>
      <c r="AC53" s="604"/>
      <c r="AD53" s="872"/>
    </row>
    <row r="54" spans="1:30" ht="12.75" customHeight="1">
      <c r="A54" s="864"/>
      <c r="B54" s="883"/>
      <c r="C54" s="860"/>
      <c r="D54" s="860"/>
      <c r="E54" s="860"/>
      <c r="F54" s="860"/>
      <c r="G54" s="860"/>
      <c r="H54" s="177">
        <v>2019</v>
      </c>
      <c r="I54" s="175"/>
      <c r="J54" s="175"/>
      <c r="K54" s="175"/>
      <c r="L54" s="175"/>
      <c r="M54" s="175"/>
      <c r="N54" s="175"/>
      <c r="O54" s="175"/>
      <c r="P54" s="175"/>
      <c r="Q54" s="175"/>
      <c r="R54" s="175"/>
      <c r="S54" s="175"/>
      <c r="T54" s="175"/>
      <c r="U54" s="175"/>
      <c r="V54" s="175"/>
      <c r="W54" s="179"/>
      <c r="X54" s="175"/>
      <c r="Y54" s="175"/>
      <c r="Z54" s="179">
        <v>87088960</v>
      </c>
      <c r="AA54" s="175"/>
      <c r="AB54" s="175"/>
      <c r="AC54" s="604"/>
      <c r="AD54" s="872"/>
    </row>
    <row r="55" spans="1:30" ht="12.75" customHeight="1">
      <c r="A55" s="864"/>
      <c r="B55" s="883"/>
      <c r="C55" s="860"/>
      <c r="D55" s="860"/>
      <c r="E55" s="860"/>
      <c r="F55" s="860"/>
      <c r="G55" s="860"/>
      <c r="H55" s="177">
        <v>2020</v>
      </c>
      <c r="I55" s="175"/>
      <c r="J55" s="175"/>
      <c r="K55" s="175"/>
      <c r="L55" s="175"/>
      <c r="M55" s="175"/>
      <c r="N55" s="175"/>
      <c r="O55" s="175"/>
      <c r="P55" s="175"/>
      <c r="Q55" s="175"/>
      <c r="R55" s="175"/>
      <c r="S55" s="175"/>
      <c r="T55" s="175"/>
      <c r="U55" s="175"/>
      <c r="V55" s="175"/>
      <c r="W55" s="179"/>
      <c r="X55" s="175"/>
      <c r="Y55" s="175"/>
      <c r="Z55" s="179">
        <v>124736990</v>
      </c>
      <c r="AA55" s="175"/>
      <c r="AB55" s="175"/>
      <c r="AC55" s="604"/>
      <c r="AD55" s="872"/>
    </row>
    <row r="56" spans="1:30" ht="12.75" customHeight="1">
      <c r="A56" s="864"/>
      <c r="B56" s="883"/>
      <c r="C56" s="860"/>
      <c r="D56" s="860"/>
      <c r="E56" s="860"/>
      <c r="F56" s="860"/>
      <c r="G56" s="860"/>
      <c r="H56" s="177">
        <v>2021</v>
      </c>
      <c r="I56" s="175"/>
      <c r="J56" s="175"/>
      <c r="K56" s="175"/>
      <c r="L56" s="175"/>
      <c r="M56" s="175"/>
      <c r="N56" s="175"/>
      <c r="O56" s="175"/>
      <c r="P56" s="175"/>
      <c r="Q56" s="175"/>
      <c r="R56" s="175"/>
      <c r="S56" s="175"/>
      <c r="T56" s="175"/>
      <c r="U56" s="175"/>
      <c r="V56" s="175"/>
      <c r="W56" s="175"/>
      <c r="X56" s="175"/>
      <c r="Y56" s="175"/>
      <c r="Z56" s="179">
        <v>164522952</v>
      </c>
      <c r="AA56" s="175"/>
      <c r="AB56" s="175"/>
      <c r="AC56" s="604"/>
      <c r="AD56" s="872"/>
    </row>
    <row r="57" spans="1:30" ht="12.75" customHeight="1">
      <c r="A57" s="864"/>
      <c r="B57" s="883"/>
      <c r="C57" s="860"/>
      <c r="D57" s="860"/>
      <c r="E57" s="860"/>
      <c r="F57" s="860"/>
      <c r="G57" s="860"/>
      <c r="H57" s="177">
        <v>2022</v>
      </c>
      <c r="I57" s="175"/>
      <c r="J57" s="175"/>
      <c r="K57" s="175"/>
      <c r="L57" s="175"/>
      <c r="M57" s="175"/>
      <c r="N57" s="175"/>
      <c r="O57" s="175"/>
      <c r="P57" s="175"/>
      <c r="Q57" s="175"/>
      <c r="R57" s="175"/>
      <c r="S57" s="175"/>
      <c r="T57" s="175"/>
      <c r="U57" s="175"/>
      <c r="V57" s="175"/>
      <c r="W57" s="175"/>
      <c r="X57" s="175"/>
      <c r="Y57" s="175"/>
      <c r="Z57" s="179">
        <v>206110502</v>
      </c>
      <c r="AA57" s="175"/>
      <c r="AB57" s="175"/>
      <c r="AC57" s="604"/>
      <c r="AD57" s="872"/>
    </row>
    <row r="58" spans="1:30" ht="12" customHeight="1">
      <c r="A58" s="865"/>
      <c r="B58" s="883"/>
      <c r="C58" s="860"/>
      <c r="D58" s="860"/>
      <c r="E58" s="860"/>
      <c r="F58" s="860"/>
      <c r="G58" s="860"/>
      <c r="H58" s="177">
        <v>2023</v>
      </c>
      <c r="I58" s="175"/>
      <c r="J58" s="175"/>
      <c r="K58" s="175"/>
      <c r="L58" s="175"/>
      <c r="M58" s="175"/>
      <c r="N58" s="175"/>
      <c r="O58" s="175"/>
      <c r="P58" s="175"/>
      <c r="Q58" s="175"/>
      <c r="R58" s="175"/>
      <c r="S58" s="175"/>
      <c r="T58" s="175"/>
      <c r="U58" s="175"/>
      <c r="V58" s="175"/>
      <c r="W58" s="175"/>
      <c r="X58" s="175"/>
      <c r="Y58" s="175"/>
      <c r="Z58" s="182">
        <v>282352942</v>
      </c>
      <c r="AA58" s="175"/>
      <c r="AB58" s="175"/>
      <c r="AC58" s="604"/>
      <c r="AD58" s="872"/>
    </row>
    <row r="59" spans="1:30" ht="12" customHeight="1">
      <c r="A59" s="873" t="s">
        <v>146</v>
      </c>
      <c r="B59" s="874"/>
      <c r="C59" s="874"/>
      <c r="D59" s="874"/>
      <c r="E59" s="874"/>
      <c r="F59" s="874"/>
      <c r="G59" s="874"/>
      <c r="H59" s="874"/>
      <c r="I59" s="874"/>
      <c r="J59" s="874"/>
      <c r="K59" s="874"/>
      <c r="L59" s="874"/>
      <c r="M59" s="874"/>
      <c r="N59" s="874"/>
      <c r="O59" s="874"/>
      <c r="P59" s="874"/>
      <c r="Q59" s="874"/>
      <c r="R59" s="874"/>
      <c r="S59" s="874"/>
      <c r="T59" s="874"/>
      <c r="U59" s="874"/>
      <c r="V59" s="874"/>
      <c r="W59" s="874"/>
      <c r="X59" s="874"/>
      <c r="Y59" s="874"/>
      <c r="Z59" s="874"/>
      <c r="AA59" s="874"/>
      <c r="AB59" s="874"/>
      <c r="AC59" s="874"/>
      <c r="AD59" s="875"/>
    </row>
    <row r="60" spans="1:30" ht="13.5" customHeight="1" thickBot="1">
      <c r="A60" s="879"/>
      <c r="B60" s="880"/>
      <c r="C60" s="880"/>
      <c r="D60" s="880"/>
      <c r="E60" s="880"/>
      <c r="F60" s="880"/>
      <c r="G60" s="880"/>
      <c r="H60" s="880"/>
      <c r="I60" s="880"/>
      <c r="J60" s="880"/>
      <c r="K60" s="880"/>
      <c r="L60" s="880"/>
      <c r="M60" s="880"/>
      <c r="N60" s="880"/>
      <c r="O60" s="880"/>
      <c r="P60" s="880"/>
      <c r="Q60" s="880"/>
      <c r="R60" s="880"/>
      <c r="S60" s="880"/>
      <c r="T60" s="880"/>
      <c r="U60" s="880"/>
      <c r="V60" s="880"/>
      <c r="W60" s="880"/>
      <c r="X60" s="880"/>
      <c r="Y60" s="880"/>
      <c r="Z60" s="880"/>
      <c r="AA60" s="880"/>
      <c r="AB60" s="880"/>
      <c r="AC60" s="880"/>
      <c r="AD60" s="881"/>
    </row>
    <row r="61" spans="1:30" ht="11.25" customHeight="1">
      <c r="A61" s="863" t="s">
        <v>707</v>
      </c>
      <c r="B61" s="870">
        <v>1</v>
      </c>
      <c r="C61" s="870" t="s">
        <v>699</v>
      </c>
      <c r="D61" s="870" t="s">
        <v>708</v>
      </c>
      <c r="E61" s="870" t="s">
        <v>390</v>
      </c>
      <c r="F61" s="870" t="s">
        <v>700</v>
      </c>
      <c r="G61" s="870" t="s">
        <v>701</v>
      </c>
      <c r="H61" s="173">
        <v>2016</v>
      </c>
      <c r="I61" s="173"/>
      <c r="J61" s="173"/>
      <c r="K61" s="173"/>
      <c r="L61" s="173"/>
      <c r="M61" s="173"/>
      <c r="N61" s="173"/>
      <c r="O61" s="173"/>
      <c r="P61" s="173"/>
      <c r="Q61" s="173"/>
      <c r="R61" s="173"/>
      <c r="S61" s="173"/>
      <c r="T61" s="173"/>
      <c r="U61" s="173"/>
      <c r="V61" s="173"/>
      <c r="W61" s="173"/>
      <c r="X61" s="173"/>
      <c r="Y61" s="173"/>
      <c r="Z61" s="182">
        <v>0</v>
      </c>
      <c r="AA61" s="173"/>
      <c r="AB61" s="173"/>
      <c r="AC61" s="603"/>
      <c r="AD61" s="871" t="s">
        <v>702</v>
      </c>
    </row>
    <row r="62" spans="1:30" ht="12.75" customHeight="1">
      <c r="A62" s="864"/>
      <c r="B62" s="860"/>
      <c r="C62" s="860"/>
      <c r="D62" s="860"/>
      <c r="E62" s="860"/>
      <c r="F62" s="860"/>
      <c r="G62" s="860"/>
      <c r="H62" s="177">
        <v>2017</v>
      </c>
      <c r="I62" s="175"/>
      <c r="J62" s="175"/>
      <c r="K62" s="175"/>
      <c r="L62" s="175"/>
      <c r="M62" s="175"/>
      <c r="N62" s="175"/>
      <c r="O62" s="175"/>
      <c r="P62" s="175"/>
      <c r="Q62" s="175"/>
      <c r="R62" s="175"/>
      <c r="S62" s="175"/>
      <c r="T62" s="175"/>
      <c r="U62" s="175"/>
      <c r="V62" s="175"/>
      <c r="W62" s="175"/>
      <c r="X62" s="175"/>
      <c r="Y62" s="175"/>
      <c r="Z62" s="182">
        <v>0</v>
      </c>
      <c r="AA62" s="175"/>
      <c r="AB62" s="175"/>
      <c r="AC62" s="604"/>
      <c r="AD62" s="872"/>
    </row>
    <row r="63" spans="1:30" ht="12.75" customHeight="1">
      <c r="A63" s="864"/>
      <c r="B63" s="860"/>
      <c r="C63" s="860"/>
      <c r="D63" s="860"/>
      <c r="E63" s="860"/>
      <c r="F63" s="860"/>
      <c r="G63" s="860"/>
      <c r="H63" s="177">
        <v>2018</v>
      </c>
      <c r="I63" s="175"/>
      <c r="J63" s="175"/>
      <c r="K63" s="175"/>
      <c r="L63" s="175"/>
      <c r="M63" s="175"/>
      <c r="N63" s="175"/>
      <c r="O63" s="175"/>
      <c r="P63" s="175"/>
      <c r="Q63" s="175"/>
      <c r="R63" s="175"/>
      <c r="S63" s="175"/>
      <c r="T63" s="175"/>
      <c r="U63" s="175"/>
      <c r="V63" s="175"/>
      <c r="W63" s="175"/>
      <c r="X63" s="175"/>
      <c r="Y63" s="175"/>
      <c r="Z63" s="182">
        <v>0</v>
      </c>
      <c r="AA63" s="175"/>
      <c r="AB63" s="175"/>
      <c r="AC63" s="604"/>
      <c r="AD63" s="872"/>
    </row>
    <row r="64" spans="1:30" ht="12.75" customHeight="1">
      <c r="A64" s="864"/>
      <c r="B64" s="860"/>
      <c r="C64" s="860"/>
      <c r="D64" s="860"/>
      <c r="E64" s="860"/>
      <c r="F64" s="860"/>
      <c r="G64" s="860"/>
      <c r="H64" s="177">
        <v>2019</v>
      </c>
      <c r="I64" s="175"/>
      <c r="J64" s="175"/>
      <c r="K64" s="175"/>
      <c r="L64" s="175"/>
      <c r="M64" s="175"/>
      <c r="N64" s="175"/>
      <c r="O64" s="175"/>
      <c r="P64" s="175"/>
      <c r="Q64" s="175"/>
      <c r="R64" s="175"/>
      <c r="S64" s="175"/>
      <c r="T64" s="175"/>
      <c r="U64" s="175"/>
      <c r="V64" s="175"/>
      <c r="W64" s="175"/>
      <c r="X64" s="175"/>
      <c r="Y64" s="175"/>
      <c r="Z64" s="182">
        <v>172</v>
      </c>
      <c r="AA64" s="175"/>
      <c r="AB64" s="175"/>
      <c r="AC64" s="604"/>
      <c r="AD64" s="872"/>
    </row>
    <row r="65" spans="1:30" ht="12.75" customHeight="1">
      <c r="A65" s="864"/>
      <c r="B65" s="860"/>
      <c r="C65" s="860"/>
      <c r="D65" s="860"/>
      <c r="E65" s="860"/>
      <c r="F65" s="860"/>
      <c r="G65" s="860"/>
      <c r="H65" s="177">
        <v>2020</v>
      </c>
      <c r="I65" s="175"/>
      <c r="J65" s="175"/>
      <c r="K65" s="175"/>
      <c r="L65" s="175"/>
      <c r="M65" s="175"/>
      <c r="N65" s="175"/>
      <c r="O65" s="175"/>
      <c r="P65" s="175"/>
      <c r="Q65" s="175"/>
      <c r="R65" s="175"/>
      <c r="S65" s="175"/>
      <c r="T65" s="175"/>
      <c r="U65" s="175"/>
      <c r="V65" s="175"/>
      <c r="W65" s="175"/>
      <c r="X65" s="175"/>
      <c r="Y65" s="175"/>
      <c r="Z65" s="182">
        <v>425</v>
      </c>
      <c r="AA65" s="175"/>
      <c r="AB65" s="175"/>
      <c r="AC65" s="604"/>
      <c r="AD65" s="872"/>
    </row>
    <row r="66" spans="1:30" ht="12.75" customHeight="1">
      <c r="A66" s="864"/>
      <c r="B66" s="860"/>
      <c r="C66" s="860"/>
      <c r="D66" s="860"/>
      <c r="E66" s="860"/>
      <c r="F66" s="860"/>
      <c r="G66" s="860"/>
      <c r="H66" s="177">
        <v>2021</v>
      </c>
      <c r="I66" s="175"/>
      <c r="J66" s="175"/>
      <c r="K66" s="175"/>
      <c r="L66" s="175"/>
      <c r="M66" s="175"/>
      <c r="N66" s="175"/>
      <c r="O66" s="175"/>
      <c r="P66" s="175"/>
      <c r="Q66" s="175"/>
      <c r="R66" s="175"/>
      <c r="S66" s="175"/>
      <c r="T66" s="175"/>
      <c r="U66" s="175"/>
      <c r="V66" s="175"/>
      <c r="W66" s="175"/>
      <c r="X66" s="175"/>
      <c r="Y66" s="175"/>
      <c r="Z66" s="182">
        <v>512</v>
      </c>
      <c r="AA66" s="175"/>
      <c r="AB66" s="175"/>
      <c r="AC66" s="604"/>
      <c r="AD66" s="872"/>
    </row>
    <row r="67" spans="1:30" ht="12.75" customHeight="1">
      <c r="A67" s="864"/>
      <c r="B67" s="860"/>
      <c r="C67" s="860"/>
      <c r="D67" s="860"/>
      <c r="E67" s="860"/>
      <c r="F67" s="860"/>
      <c r="G67" s="860"/>
      <c r="H67" s="177">
        <v>2022</v>
      </c>
      <c r="I67" s="175"/>
      <c r="J67" s="175"/>
      <c r="K67" s="175"/>
      <c r="L67" s="175"/>
      <c r="M67" s="175"/>
      <c r="N67" s="175"/>
      <c r="O67" s="175"/>
      <c r="P67" s="175"/>
      <c r="Q67" s="175"/>
      <c r="R67" s="175"/>
      <c r="S67" s="175"/>
      <c r="T67" s="175"/>
      <c r="U67" s="175"/>
      <c r="V67" s="175"/>
      <c r="W67" s="175"/>
      <c r="X67" s="175"/>
      <c r="Y67" s="175"/>
      <c r="Z67" s="182">
        <v>670</v>
      </c>
      <c r="AA67" s="175"/>
      <c r="AB67" s="175"/>
      <c r="AC67" s="604"/>
      <c r="AD67" s="872"/>
    </row>
    <row r="68" spans="1:30" ht="13.5" customHeight="1" thickBot="1">
      <c r="A68" s="864"/>
      <c r="B68" s="860"/>
      <c r="C68" s="860"/>
      <c r="D68" s="860"/>
      <c r="E68" s="860"/>
      <c r="F68" s="860"/>
      <c r="G68" s="860"/>
      <c r="H68" s="177">
        <v>2023</v>
      </c>
      <c r="I68" s="175"/>
      <c r="J68" s="175"/>
      <c r="K68" s="175"/>
      <c r="L68" s="175"/>
      <c r="M68" s="175"/>
      <c r="N68" s="175"/>
      <c r="O68" s="175"/>
      <c r="P68" s="175"/>
      <c r="Q68" s="175"/>
      <c r="R68" s="175"/>
      <c r="S68" s="175"/>
      <c r="T68" s="175"/>
      <c r="U68" s="175"/>
      <c r="V68" s="175"/>
      <c r="W68" s="175"/>
      <c r="X68" s="175"/>
      <c r="Y68" s="175"/>
      <c r="Z68" s="183">
        <v>670</v>
      </c>
      <c r="AA68" s="175"/>
      <c r="AB68" s="175"/>
      <c r="AC68" s="604"/>
      <c r="AD68" s="872"/>
    </row>
    <row r="69" spans="1:30" ht="12.75" customHeight="1">
      <c r="A69" s="864"/>
      <c r="B69" s="870">
        <v>2</v>
      </c>
      <c r="C69" s="870" t="s">
        <v>709</v>
      </c>
      <c r="D69" s="870" t="s">
        <v>710</v>
      </c>
      <c r="E69" s="870" t="s">
        <v>390</v>
      </c>
      <c r="F69" s="870" t="s">
        <v>700</v>
      </c>
      <c r="G69" s="870" t="s">
        <v>701</v>
      </c>
      <c r="H69" s="173">
        <v>2016</v>
      </c>
      <c r="I69" s="173"/>
      <c r="J69" s="173"/>
      <c r="K69" s="173"/>
      <c r="L69" s="173"/>
      <c r="M69" s="173"/>
      <c r="N69" s="173"/>
      <c r="O69" s="173"/>
      <c r="P69" s="173"/>
      <c r="Q69" s="173"/>
      <c r="R69" s="173"/>
      <c r="S69" s="173"/>
      <c r="T69" s="173"/>
      <c r="U69" s="173"/>
      <c r="V69" s="173"/>
      <c r="W69" s="173"/>
      <c r="X69" s="173"/>
      <c r="Y69" s="173"/>
      <c r="Z69" s="181">
        <v>0</v>
      </c>
      <c r="AA69" s="173"/>
      <c r="AB69" s="173"/>
      <c r="AC69" s="603"/>
      <c r="AD69" s="871" t="s">
        <v>702</v>
      </c>
    </row>
    <row r="70" spans="1:30" ht="12.75" customHeight="1">
      <c r="A70" s="864"/>
      <c r="B70" s="860"/>
      <c r="C70" s="860"/>
      <c r="D70" s="860"/>
      <c r="E70" s="860"/>
      <c r="F70" s="860"/>
      <c r="G70" s="860"/>
      <c r="H70" s="177">
        <v>2017</v>
      </c>
      <c r="I70" s="175"/>
      <c r="J70" s="175"/>
      <c r="K70" s="175"/>
      <c r="L70" s="175"/>
      <c r="M70" s="175"/>
      <c r="N70" s="175"/>
      <c r="O70" s="175"/>
      <c r="P70" s="175"/>
      <c r="Q70" s="175"/>
      <c r="R70" s="175"/>
      <c r="S70" s="175"/>
      <c r="T70" s="175"/>
      <c r="U70" s="175"/>
      <c r="V70" s="175"/>
      <c r="W70" s="175"/>
      <c r="X70" s="175"/>
      <c r="Y70" s="175"/>
      <c r="Z70" s="182">
        <v>0</v>
      </c>
      <c r="AA70" s="175"/>
      <c r="AB70" s="175"/>
      <c r="AC70" s="604"/>
      <c r="AD70" s="872"/>
    </row>
    <row r="71" spans="1:30" ht="12.75" customHeight="1">
      <c r="A71" s="864"/>
      <c r="B71" s="860"/>
      <c r="C71" s="860"/>
      <c r="D71" s="860"/>
      <c r="E71" s="860"/>
      <c r="F71" s="860"/>
      <c r="G71" s="860"/>
      <c r="H71" s="177">
        <v>2018</v>
      </c>
      <c r="I71" s="175"/>
      <c r="J71" s="175"/>
      <c r="K71" s="175"/>
      <c r="L71" s="175"/>
      <c r="M71" s="175"/>
      <c r="N71" s="175"/>
      <c r="O71" s="175"/>
      <c r="P71" s="175"/>
      <c r="Q71" s="175"/>
      <c r="R71" s="175"/>
      <c r="S71" s="175"/>
      <c r="T71" s="175"/>
      <c r="U71" s="175"/>
      <c r="V71" s="175"/>
      <c r="W71" s="175"/>
      <c r="X71" s="175"/>
      <c r="Y71" s="175"/>
      <c r="Z71" s="182">
        <v>382</v>
      </c>
      <c r="AA71" s="175"/>
      <c r="AB71" s="175"/>
      <c r="AC71" s="604"/>
      <c r="AD71" s="872"/>
    </row>
    <row r="72" spans="1:30" ht="12.75" customHeight="1">
      <c r="A72" s="864"/>
      <c r="B72" s="860"/>
      <c r="C72" s="860"/>
      <c r="D72" s="860"/>
      <c r="E72" s="860"/>
      <c r="F72" s="860"/>
      <c r="G72" s="860"/>
      <c r="H72" s="177">
        <v>2019</v>
      </c>
      <c r="I72" s="175"/>
      <c r="J72" s="175"/>
      <c r="K72" s="175"/>
      <c r="L72" s="175"/>
      <c r="M72" s="175"/>
      <c r="N72" s="175"/>
      <c r="O72" s="175"/>
      <c r="P72" s="175"/>
      <c r="Q72" s="175"/>
      <c r="R72" s="175"/>
      <c r="S72" s="175"/>
      <c r="T72" s="175"/>
      <c r="U72" s="175"/>
      <c r="V72" s="175"/>
      <c r="W72" s="175"/>
      <c r="X72" s="175"/>
      <c r="Y72" s="175"/>
      <c r="Z72" s="184" t="s">
        <v>711</v>
      </c>
      <c r="AA72" s="175"/>
      <c r="AB72" s="175"/>
      <c r="AC72" s="604"/>
      <c r="AD72" s="872"/>
    </row>
    <row r="73" spans="1:30" ht="12.75" customHeight="1">
      <c r="A73" s="864"/>
      <c r="B73" s="860"/>
      <c r="C73" s="860"/>
      <c r="D73" s="860"/>
      <c r="E73" s="860"/>
      <c r="F73" s="860"/>
      <c r="G73" s="860"/>
      <c r="H73" s="177">
        <v>2020</v>
      </c>
      <c r="I73" s="175"/>
      <c r="J73" s="175"/>
      <c r="K73" s="175"/>
      <c r="L73" s="175"/>
      <c r="M73" s="175"/>
      <c r="N73" s="175"/>
      <c r="O73" s="175"/>
      <c r="P73" s="175"/>
      <c r="Q73" s="175"/>
      <c r="R73" s="175"/>
      <c r="S73" s="175"/>
      <c r="T73" s="175"/>
      <c r="U73" s="175"/>
      <c r="V73" s="175"/>
      <c r="W73" s="175"/>
      <c r="X73" s="175"/>
      <c r="Y73" s="175"/>
      <c r="Z73" s="184" t="s">
        <v>711</v>
      </c>
      <c r="AA73" s="175"/>
      <c r="AB73" s="175"/>
      <c r="AC73" s="604"/>
      <c r="AD73" s="872"/>
    </row>
    <row r="74" spans="1:30" ht="12.75" customHeight="1">
      <c r="A74" s="864"/>
      <c r="B74" s="860"/>
      <c r="C74" s="860"/>
      <c r="D74" s="860"/>
      <c r="E74" s="860"/>
      <c r="F74" s="860"/>
      <c r="G74" s="860"/>
      <c r="H74" s="177">
        <v>2021</v>
      </c>
      <c r="I74" s="175"/>
      <c r="J74" s="175"/>
      <c r="K74" s="175"/>
      <c r="L74" s="175"/>
      <c r="M74" s="175"/>
      <c r="N74" s="175"/>
      <c r="O74" s="175"/>
      <c r="P74" s="175"/>
      <c r="Q74" s="175"/>
      <c r="R74" s="175"/>
      <c r="S74" s="175"/>
      <c r="T74" s="175"/>
      <c r="U74" s="175"/>
      <c r="V74" s="175"/>
      <c r="W74" s="175"/>
      <c r="X74" s="175"/>
      <c r="Y74" s="175"/>
      <c r="Z74" s="184" t="s">
        <v>711</v>
      </c>
      <c r="AA74" s="175"/>
      <c r="AB74" s="175"/>
      <c r="AC74" s="604"/>
      <c r="AD74" s="872"/>
    </row>
    <row r="75" spans="1:30" ht="12.75" customHeight="1">
      <c r="A75" s="864"/>
      <c r="B75" s="860"/>
      <c r="C75" s="860"/>
      <c r="D75" s="860"/>
      <c r="E75" s="860"/>
      <c r="F75" s="860"/>
      <c r="G75" s="860"/>
      <c r="H75" s="177">
        <v>2022</v>
      </c>
      <c r="I75" s="175"/>
      <c r="J75" s="175"/>
      <c r="K75" s="175"/>
      <c r="L75" s="175"/>
      <c r="M75" s="175"/>
      <c r="N75" s="175"/>
      <c r="O75" s="175"/>
      <c r="P75" s="175"/>
      <c r="Q75" s="175"/>
      <c r="R75" s="175"/>
      <c r="S75" s="175"/>
      <c r="T75" s="175"/>
      <c r="U75" s="175"/>
      <c r="V75" s="175"/>
      <c r="W75" s="175"/>
      <c r="X75" s="175"/>
      <c r="Y75" s="175"/>
      <c r="Z75" s="184" t="s">
        <v>711</v>
      </c>
      <c r="AA75" s="175"/>
      <c r="AB75" s="175"/>
      <c r="AC75" s="604"/>
      <c r="AD75" s="872"/>
    </row>
    <row r="76" spans="1:30" ht="12.75" customHeight="1" thickBot="1">
      <c r="A76" s="864"/>
      <c r="B76" s="860"/>
      <c r="C76" s="860"/>
      <c r="D76" s="860"/>
      <c r="E76" s="860"/>
      <c r="F76" s="860"/>
      <c r="G76" s="860"/>
      <c r="H76" s="177">
        <v>2023</v>
      </c>
      <c r="I76" s="175"/>
      <c r="J76" s="175"/>
      <c r="K76" s="175"/>
      <c r="L76" s="175"/>
      <c r="M76" s="175"/>
      <c r="N76" s="175"/>
      <c r="O76" s="175"/>
      <c r="P76" s="175"/>
      <c r="Q76" s="175"/>
      <c r="R76" s="175"/>
      <c r="S76" s="175"/>
      <c r="T76" s="175"/>
      <c r="U76" s="175"/>
      <c r="V76" s="175"/>
      <c r="W76" s="175"/>
      <c r="X76" s="175"/>
      <c r="Y76" s="175"/>
      <c r="Z76" s="185" t="s">
        <v>711</v>
      </c>
      <c r="AA76" s="175"/>
      <c r="AB76" s="175"/>
      <c r="AC76" s="604"/>
      <c r="AD76" s="872"/>
    </row>
    <row r="77" spans="1:30" ht="11.25" customHeight="1">
      <c r="A77" s="864"/>
      <c r="B77" s="870">
        <v>3</v>
      </c>
      <c r="C77" s="870" t="s">
        <v>712</v>
      </c>
      <c r="D77" s="870" t="s">
        <v>713</v>
      </c>
      <c r="E77" s="870" t="s">
        <v>390</v>
      </c>
      <c r="F77" s="870" t="s">
        <v>700</v>
      </c>
      <c r="G77" s="870" t="s">
        <v>701</v>
      </c>
      <c r="H77" s="173">
        <v>2016</v>
      </c>
      <c r="I77" s="173"/>
      <c r="J77" s="173"/>
      <c r="K77" s="173"/>
      <c r="L77" s="173"/>
      <c r="M77" s="173"/>
      <c r="N77" s="173"/>
      <c r="O77" s="173"/>
      <c r="P77" s="173"/>
      <c r="Q77" s="173"/>
      <c r="R77" s="173"/>
      <c r="S77" s="173"/>
      <c r="T77" s="173"/>
      <c r="U77" s="173"/>
      <c r="V77" s="173"/>
      <c r="W77" s="173"/>
      <c r="X77" s="173"/>
      <c r="Y77" s="173"/>
      <c r="Z77" s="181">
        <v>0</v>
      </c>
      <c r="AA77" s="173"/>
      <c r="AB77" s="173"/>
      <c r="AC77" s="603"/>
      <c r="AD77" s="871" t="s">
        <v>702</v>
      </c>
    </row>
    <row r="78" spans="1:30" ht="12.75" customHeight="1">
      <c r="A78" s="864"/>
      <c r="B78" s="860"/>
      <c r="C78" s="860"/>
      <c r="D78" s="860"/>
      <c r="E78" s="860"/>
      <c r="F78" s="860"/>
      <c r="G78" s="860"/>
      <c r="H78" s="177">
        <v>2017</v>
      </c>
      <c r="I78" s="175"/>
      <c r="J78" s="175"/>
      <c r="K78" s="175"/>
      <c r="L78" s="175"/>
      <c r="M78" s="175"/>
      <c r="N78" s="175"/>
      <c r="O78" s="175"/>
      <c r="P78" s="175"/>
      <c r="Q78" s="175"/>
      <c r="R78" s="175"/>
      <c r="S78" s="175"/>
      <c r="T78" s="175"/>
      <c r="U78" s="175"/>
      <c r="V78" s="175"/>
      <c r="W78" s="175"/>
      <c r="X78" s="175"/>
      <c r="Y78" s="175"/>
      <c r="Z78" s="182">
        <v>0</v>
      </c>
      <c r="AA78" s="175"/>
      <c r="AB78" s="175"/>
      <c r="AC78" s="604"/>
      <c r="AD78" s="872"/>
    </row>
    <row r="79" spans="1:30" ht="12.75" customHeight="1">
      <c r="A79" s="864"/>
      <c r="B79" s="860"/>
      <c r="C79" s="860"/>
      <c r="D79" s="860"/>
      <c r="E79" s="860"/>
      <c r="F79" s="860"/>
      <c r="G79" s="860"/>
      <c r="H79" s="177">
        <v>2018</v>
      </c>
      <c r="I79" s="175"/>
      <c r="J79" s="175"/>
      <c r="K79" s="175"/>
      <c r="L79" s="175"/>
      <c r="M79" s="175"/>
      <c r="N79" s="175"/>
      <c r="O79" s="175"/>
      <c r="P79" s="175"/>
      <c r="Q79" s="175"/>
      <c r="R79" s="175"/>
      <c r="S79" s="175"/>
      <c r="T79" s="175"/>
      <c r="U79" s="175"/>
      <c r="V79" s="175"/>
      <c r="W79" s="175"/>
      <c r="X79" s="175"/>
      <c r="Y79" s="175"/>
      <c r="Z79" s="182">
        <v>0</v>
      </c>
      <c r="AA79" s="175"/>
      <c r="AB79" s="175"/>
      <c r="AC79" s="604"/>
      <c r="AD79" s="872"/>
    </row>
    <row r="80" spans="1:30" ht="12.75" customHeight="1">
      <c r="A80" s="864"/>
      <c r="B80" s="860"/>
      <c r="C80" s="860"/>
      <c r="D80" s="860"/>
      <c r="E80" s="860"/>
      <c r="F80" s="860"/>
      <c r="G80" s="860"/>
      <c r="H80" s="177">
        <v>2019</v>
      </c>
      <c r="I80" s="175"/>
      <c r="J80" s="175"/>
      <c r="K80" s="175"/>
      <c r="L80" s="175"/>
      <c r="M80" s="175"/>
      <c r="N80" s="175"/>
      <c r="O80" s="175"/>
      <c r="P80" s="175"/>
      <c r="Q80" s="175"/>
      <c r="R80" s="175"/>
      <c r="S80" s="175"/>
      <c r="T80" s="175"/>
      <c r="U80" s="175"/>
      <c r="V80" s="175"/>
      <c r="W80" s="175"/>
      <c r="X80" s="175"/>
      <c r="Y80" s="175"/>
      <c r="Z80" s="182">
        <v>341</v>
      </c>
      <c r="AA80" s="175"/>
      <c r="AB80" s="175"/>
      <c r="AC80" s="604"/>
      <c r="AD80" s="872"/>
    </row>
    <row r="81" spans="1:30" ht="12.75" customHeight="1">
      <c r="A81" s="864"/>
      <c r="B81" s="860"/>
      <c r="C81" s="860"/>
      <c r="D81" s="860"/>
      <c r="E81" s="860"/>
      <c r="F81" s="860"/>
      <c r="G81" s="860"/>
      <c r="H81" s="177">
        <v>2020</v>
      </c>
      <c r="I81" s="175"/>
      <c r="J81" s="175"/>
      <c r="K81" s="175"/>
      <c r="L81" s="175"/>
      <c r="M81" s="175"/>
      <c r="N81" s="175"/>
      <c r="O81" s="175"/>
      <c r="P81" s="175"/>
      <c r="Q81" s="175"/>
      <c r="R81" s="175"/>
      <c r="S81" s="175"/>
      <c r="T81" s="175"/>
      <c r="U81" s="175"/>
      <c r="V81" s="175"/>
      <c r="W81" s="175"/>
      <c r="X81" s="175"/>
      <c r="Y81" s="175"/>
      <c r="Z81" s="182">
        <v>844</v>
      </c>
      <c r="AA81" s="175"/>
      <c r="AB81" s="175"/>
      <c r="AC81" s="604"/>
      <c r="AD81" s="872"/>
    </row>
    <row r="82" spans="1:30" ht="12.75" customHeight="1">
      <c r="A82" s="864"/>
      <c r="B82" s="860"/>
      <c r="C82" s="860"/>
      <c r="D82" s="860"/>
      <c r="E82" s="860"/>
      <c r="F82" s="860"/>
      <c r="G82" s="860"/>
      <c r="H82" s="177">
        <v>2021</v>
      </c>
      <c r="I82" s="175"/>
      <c r="J82" s="175"/>
      <c r="K82" s="175"/>
      <c r="L82" s="175"/>
      <c r="M82" s="175"/>
      <c r="N82" s="175"/>
      <c r="O82" s="175"/>
      <c r="P82" s="175"/>
      <c r="Q82" s="175"/>
      <c r="R82" s="175"/>
      <c r="S82" s="175"/>
      <c r="T82" s="175"/>
      <c r="U82" s="175"/>
      <c r="V82" s="175"/>
      <c r="W82" s="175"/>
      <c r="X82" s="175"/>
      <c r="Y82" s="175"/>
      <c r="Z82" s="182">
        <v>1016</v>
      </c>
      <c r="AA82" s="175"/>
      <c r="AB82" s="175"/>
      <c r="AC82" s="604"/>
      <c r="AD82" s="872"/>
    </row>
    <row r="83" spans="1:30" ht="12.75" customHeight="1">
      <c r="A83" s="864"/>
      <c r="B83" s="860"/>
      <c r="C83" s="860"/>
      <c r="D83" s="860"/>
      <c r="E83" s="860"/>
      <c r="F83" s="860"/>
      <c r="G83" s="860"/>
      <c r="H83" s="177">
        <v>2022</v>
      </c>
      <c r="I83" s="175"/>
      <c r="J83" s="175"/>
      <c r="K83" s="175"/>
      <c r="L83" s="175"/>
      <c r="M83" s="175"/>
      <c r="N83" s="175"/>
      <c r="O83" s="175"/>
      <c r="P83" s="175"/>
      <c r="Q83" s="175"/>
      <c r="R83" s="175"/>
      <c r="S83" s="175"/>
      <c r="T83" s="175"/>
      <c r="U83" s="175"/>
      <c r="V83" s="175"/>
      <c r="W83" s="175"/>
      <c r="X83" s="175"/>
      <c r="Y83" s="175"/>
      <c r="Z83" s="182">
        <v>1330</v>
      </c>
      <c r="AA83" s="175"/>
      <c r="AB83" s="175"/>
      <c r="AC83" s="604"/>
      <c r="AD83" s="872"/>
    </row>
    <row r="84" spans="1:30" ht="13.5" customHeight="1" thickBot="1">
      <c r="A84" s="864"/>
      <c r="B84" s="860"/>
      <c r="C84" s="860"/>
      <c r="D84" s="860"/>
      <c r="E84" s="860"/>
      <c r="F84" s="860"/>
      <c r="G84" s="860"/>
      <c r="H84" s="177">
        <v>2023</v>
      </c>
      <c r="I84" s="175"/>
      <c r="J84" s="175"/>
      <c r="K84" s="175"/>
      <c r="L84" s="175"/>
      <c r="M84" s="175"/>
      <c r="N84" s="175"/>
      <c r="O84" s="175"/>
      <c r="P84" s="175"/>
      <c r="Q84" s="175"/>
      <c r="R84" s="175"/>
      <c r="S84" s="175"/>
      <c r="T84" s="175"/>
      <c r="U84" s="175"/>
      <c r="V84" s="175"/>
      <c r="W84" s="175"/>
      <c r="X84" s="175"/>
      <c r="Y84" s="175"/>
      <c r="Z84" s="183">
        <v>1330</v>
      </c>
      <c r="AA84" s="175"/>
      <c r="AB84" s="175"/>
      <c r="AC84" s="604"/>
      <c r="AD84" s="872"/>
    </row>
    <row r="85" spans="1:30" ht="12.75" customHeight="1">
      <c r="A85" s="864"/>
      <c r="B85" s="870">
        <v>4</v>
      </c>
      <c r="C85" s="870" t="s">
        <v>714</v>
      </c>
      <c r="D85" s="870" t="s">
        <v>710</v>
      </c>
      <c r="E85" s="870" t="s">
        <v>390</v>
      </c>
      <c r="F85" s="870" t="s">
        <v>700</v>
      </c>
      <c r="G85" s="870" t="s">
        <v>701</v>
      </c>
      <c r="H85" s="173">
        <v>2016</v>
      </c>
      <c r="I85" s="173"/>
      <c r="J85" s="173"/>
      <c r="K85" s="173"/>
      <c r="L85" s="173"/>
      <c r="M85" s="173"/>
      <c r="N85" s="173"/>
      <c r="O85" s="173"/>
      <c r="P85" s="173"/>
      <c r="Q85" s="173"/>
      <c r="R85" s="173"/>
      <c r="S85" s="173"/>
      <c r="T85" s="173"/>
      <c r="U85" s="173"/>
      <c r="V85" s="173"/>
      <c r="W85" s="173"/>
      <c r="X85" s="173"/>
      <c r="Y85" s="173"/>
      <c r="Z85" s="181">
        <v>0</v>
      </c>
      <c r="AA85" s="173"/>
      <c r="AB85" s="173"/>
      <c r="AC85" s="603"/>
      <c r="AD85" s="871" t="s">
        <v>702</v>
      </c>
    </row>
    <row r="86" spans="1:30" ht="12.75" customHeight="1">
      <c r="A86" s="864"/>
      <c r="B86" s="860"/>
      <c r="C86" s="860"/>
      <c r="D86" s="860"/>
      <c r="E86" s="860"/>
      <c r="F86" s="860"/>
      <c r="G86" s="860"/>
      <c r="H86" s="177">
        <v>2017</v>
      </c>
      <c r="I86" s="175"/>
      <c r="J86" s="175"/>
      <c r="K86" s="175"/>
      <c r="L86" s="175"/>
      <c r="M86" s="175"/>
      <c r="N86" s="175"/>
      <c r="O86" s="175"/>
      <c r="P86" s="175"/>
      <c r="Q86" s="175"/>
      <c r="R86" s="175"/>
      <c r="S86" s="175"/>
      <c r="T86" s="175"/>
      <c r="U86" s="175"/>
      <c r="V86" s="175"/>
      <c r="W86" s="175"/>
      <c r="X86" s="175"/>
      <c r="Y86" s="175"/>
      <c r="Z86" s="182">
        <v>0</v>
      </c>
      <c r="AA86" s="175"/>
      <c r="AB86" s="175"/>
      <c r="AC86" s="604"/>
      <c r="AD86" s="872"/>
    </row>
    <row r="87" spans="1:30" ht="12.75" customHeight="1">
      <c r="A87" s="864"/>
      <c r="B87" s="860"/>
      <c r="C87" s="860"/>
      <c r="D87" s="860"/>
      <c r="E87" s="860"/>
      <c r="F87" s="860"/>
      <c r="G87" s="860"/>
      <c r="H87" s="177">
        <v>2018</v>
      </c>
      <c r="I87" s="175"/>
      <c r="J87" s="175"/>
      <c r="K87" s="175"/>
      <c r="L87" s="175"/>
      <c r="M87" s="175"/>
      <c r="N87" s="175"/>
      <c r="O87" s="175"/>
      <c r="P87" s="175"/>
      <c r="Q87" s="175"/>
      <c r="R87" s="175"/>
      <c r="S87" s="175"/>
      <c r="T87" s="175"/>
      <c r="U87" s="175"/>
      <c r="V87" s="175"/>
      <c r="W87" s="175"/>
      <c r="X87" s="175"/>
      <c r="Y87" s="175"/>
      <c r="Z87" s="182">
        <v>758</v>
      </c>
      <c r="AA87" s="175"/>
      <c r="AB87" s="175"/>
      <c r="AC87" s="604"/>
      <c r="AD87" s="872"/>
    </row>
    <row r="88" spans="1:30" ht="12.75" customHeight="1">
      <c r="A88" s="864"/>
      <c r="B88" s="860"/>
      <c r="C88" s="860"/>
      <c r="D88" s="860"/>
      <c r="E88" s="860"/>
      <c r="F88" s="860"/>
      <c r="G88" s="860"/>
      <c r="H88" s="177">
        <v>2019</v>
      </c>
      <c r="I88" s="175"/>
      <c r="J88" s="175"/>
      <c r="K88" s="175"/>
      <c r="L88" s="175"/>
      <c r="M88" s="175"/>
      <c r="N88" s="175"/>
      <c r="O88" s="175"/>
      <c r="P88" s="175"/>
      <c r="Q88" s="175"/>
      <c r="R88" s="175"/>
      <c r="S88" s="175"/>
      <c r="T88" s="175"/>
      <c r="U88" s="175"/>
      <c r="V88" s="175"/>
      <c r="W88" s="175"/>
      <c r="X88" s="175"/>
      <c r="Y88" s="175"/>
      <c r="Z88" s="184" t="s">
        <v>711</v>
      </c>
      <c r="AA88" s="175"/>
      <c r="AB88" s="175"/>
      <c r="AC88" s="604"/>
      <c r="AD88" s="872"/>
    </row>
    <row r="89" spans="1:30" ht="12.75" customHeight="1">
      <c r="A89" s="864"/>
      <c r="B89" s="860"/>
      <c r="C89" s="860"/>
      <c r="D89" s="860"/>
      <c r="E89" s="860"/>
      <c r="F89" s="860"/>
      <c r="G89" s="860"/>
      <c r="H89" s="177">
        <v>2020</v>
      </c>
      <c r="I89" s="175"/>
      <c r="J89" s="175"/>
      <c r="K89" s="175"/>
      <c r="L89" s="175"/>
      <c r="M89" s="175"/>
      <c r="N89" s="175"/>
      <c r="O89" s="175"/>
      <c r="P89" s="175"/>
      <c r="Q89" s="175"/>
      <c r="R89" s="175"/>
      <c r="S89" s="175"/>
      <c r="T89" s="175"/>
      <c r="U89" s="175"/>
      <c r="V89" s="175"/>
      <c r="W89" s="175"/>
      <c r="X89" s="175"/>
      <c r="Y89" s="175"/>
      <c r="Z89" s="184" t="s">
        <v>711</v>
      </c>
      <c r="AA89" s="175"/>
      <c r="AB89" s="175"/>
      <c r="AC89" s="604"/>
      <c r="AD89" s="872"/>
    </row>
    <row r="90" spans="1:30" ht="12.75" customHeight="1">
      <c r="A90" s="864"/>
      <c r="B90" s="860"/>
      <c r="C90" s="860"/>
      <c r="D90" s="860"/>
      <c r="E90" s="860"/>
      <c r="F90" s="860"/>
      <c r="G90" s="860"/>
      <c r="H90" s="177">
        <v>2021</v>
      </c>
      <c r="I90" s="175"/>
      <c r="J90" s="175"/>
      <c r="K90" s="175"/>
      <c r="L90" s="175"/>
      <c r="M90" s="175"/>
      <c r="N90" s="175"/>
      <c r="O90" s="175"/>
      <c r="P90" s="175"/>
      <c r="Q90" s="175"/>
      <c r="R90" s="175"/>
      <c r="S90" s="175"/>
      <c r="T90" s="175"/>
      <c r="U90" s="175"/>
      <c r="V90" s="175"/>
      <c r="W90" s="175"/>
      <c r="X90" s="175"/>
      <c r="Y90" s="175"/>
      <c r="Z90" s="184" t="s">
        <v>711</v>
      </c>
      <c r="AA90" s="175"/>
      <c r="AB90" s="175"/>
      <c r="AC90" s="604"/>
      <c r="AD90" s="872"/>
    </row>
    <row r="91" spans="1:30" ht="12.75" customHeight="1">
      <c r="A91" s="864"/>
      <c r="B91" s="860"/>
      <c r="C91" s="860"/>
      <c r="D91" s="860"/>
      <c r="E91" s="860"/>
      <c r="F91" s="860"/>
      <c r="G91" s="860"/>
      <c r="H91" s="177">
        <v>2022</v>
      </c>
      <c r="I91" s="175"/>
      <c r="J91" s="175"/>
      <c r="K91" s="175"/>
      <c r="L91" s="175"/>
      <c r="M91" s="175"/>
      <c r="N91" s="175"/>
      <c r="O91" s="175"/>
      <c r="P91" s="175"/>
      <c r="Q91" s="175"/>
      <c r="R91" s="175"/>
      <c r="S91" s="175"/>
      <c r="T91" s="175"/>
      <c r="U91" s="175"/>
      <c r="V91" s="175"/>
      <c r="W91" s="175"/>
      <c r="X91" s="175"/>
      <c r="Y91" s="175"/>
      <c r="Z91" s="184" t="s">
        <v>711</v>
      </c>
      <c r="AA91" s="175"/>
      <c r="AB91" s="175"/>
      <c r="AC91" s="604"/>
      <c r="AD91" s="872"/>
    </row>
    <row r="92" spans="1:30" ht="12.75" customHeight="1" thickBot="1">
      <c r="A92" s="864"/>
      <c r="B92" s="860"/>
      <c r="C92" s="860"/>
      <c r="D92" s="860"/>
      <c r="E92" s="860"/>
      <c r="F92" s="860"/>
      <c r="G92" s="860"/>
      <c r="H92" s="177">
        <v>2023</v>
      </c>
      <c r="I92" s="175"/>
      <c r="J92" s="175"/>
      <c r="K92" s="175"/>
      <c r="L92" s="175"/>
      <c r="M92" s="175"/>
      <c r="N92" s="175"/>
      <c r="O92" s="175"/>
      <c r="P92" s="175"/>
      <c r="Q92" s="175"/>
      <c r="R92" s="175"/>
      <c r="S92" s="175"/>
      <c r="T92" s="175"/>
      <c r="U92" s="175"/>
      <c r="V92" s="175"/>
      <c r="W92" s="175"/>
      <c r="X92" s="175"/>
      <c r="Y92" s="175"/>
      <c r="Z92" s="186" t="s">
        <v>711</v>
      </c>
      <c r="AA92" s="175"/>
      <c r="AB92" s="175"/>
      <c r="AC92" s="604"/>
      <c r="AD92" s="872"/>
    </row>
    <row r="93" spans="1:30" ht="11.25" customHeight="1">
      <c r="A93" s="864"/>
      <c r="B93" s="870">
        <v>5</v>
      </c>
      <c r="C93" s="870" t="s">
        <v>715</v>
      </c>
      <c r="D93" s="870" t="s">
        <v>470</v>
      </c>
      <c r="E93" s="870" t="s">
        <v>390</v>
      </c>
      <c r="F93" s="870" t="s">
        <v>700</v>
      </c>
      <c r="G93" s="870" t="s">
        <v>701</v>
      </c>
      <c r="H93" s="173">
        <v>2016</v>
      </c>
      <c r="I93" s="173"/>
      <c r="J93" s="173"/>
      <c r="K93" s="173"/>
      <c r="L93" s="173"/>
      <c r="M93" s="173"/>
      <c r="N93" s="173"/>
      <c r="O93" s="173"/>
      <c r="P93" s="173"/>
      <c r="Q93" s="173"/>
      <c r="R93" s="173"/>
      <c r="S93" s="173"/>
      <c r="T93" s="173"/>
      <c r="U93" s="173"/>
      <c r="V93" s="173"/>
      <c r="W93" s="173"/>
      <c r="X93" s="173"/>
      <c r="Y93" s="173"/>
      <c r="Z93" s="181">
        <v>0</v>
      </c>
      <c r="AA93" s="173"/>
      <c r="AB93" s="173"/>
      <c r="AC93" s="603"/>
      <c r="AD93" s="871" t="s">
        <v>702</v>
      </c>
    </row>
    <row r="94" spans="1:30" ht="12.75" customHeight="1">
      <c r="A94" s="864"/>
      <c r="B94" s="860"/>
      <c r="C94" s="860"/>
      <c r="D94" s="860"/>
      <c r="E94" s="860"/>
      <c r="F94" s="860"/>
      <c r="G94" s="860"/>
      <c r="H94" s="177">
        <v>2017</v>
      </c>
      <c r="I94" s="175"/>
      <c r="J94" s="175"/>
      <c r="K94" s="175"/>
      <c r="L94" s="175"/>
      <c r="M94" s="175"/>
      <c r="N94" s="175"/>
      <c r="O94" s="175"/>
      <c r="P94" s="175"/>
      <c r="Q94" s="175"/>
      <c r="R94" s="175"/>
      <c r="S94" s="175"/>
      <c r="T94" s="175"/>
      <c r="U94" s="175"/>
      <c r="V94" s="175"/>
      <c r="W94" s="175"/>
      <c r="X94" s="175"/>
      <c r="Y94" s="175"/>
      <c r="Z94" s="182">
        <v>0</v>
      </c>
      <c r="AA94" s="175"/>
      <c r="AB94" s="175"/>
      <c r="AC94" s="604"/>
      <c r="AD94" s="872"/>
    </row>
    <row r="95" spans="1:30" ht="12.75" customHeight="1">
      <c r="A95" s="864"/>
      <c r="B95" s="860"/>
      <c r="C95" s="860"/>
      <c r="D95" s="860"/>
      <c r="E95" s="860"/>
      <c r="F95" s="860"/>
      <c r="G95" s="860"/>
      <c r="H95" s="177">
        <v>2018</v>
      </c>
      <c r="I95" s="175"/>
      <c r="J95" s="175"/>
      <c r="K95" s="175"/>
      <c r="L95" s="175"/>
      <c r="M95" s="175"/>
      <c r="N95" s="175"/>
      <c r="O95" s="175"/>
      <c r="P95" s="175"/>
      <c r="Q95" s="175"/>
      <c r="R95" s="175"/>
      <c r="S95" s="175"/>
      <c r="T95" s="175"/>
      <c r="U95" s="175"/>
      <c r="V95" s="175"/>
      <c r="W95" s="175"/>
      <c r="X95" s="175"/>
      <c r="Y95" s="175"/>
      <c r="Z95" s="182">
        <v>9</v>
      </c>
      <c r="AA95" s="175"/>
      <c r="AB95" s="175"/>
      <c r="AC95" s="604"/>
      <c r="AD95" s="872"/>
    </row>
    <row r="96" spans="1:30" ht="12.75" customHeight="1">
      <c r="A96" s="864"/>
      <c r="B96" s="860"/>
      <c r="C96" s="860"/>
      <c r="D96" s="860"/>
      <c r="E96" s="860"/>
      <c r="F96" s="860"/>
      <c r="G96" s="860"/>
      <c r="H96" s="177">
        <v>2019</v>
      </c>
      <c r="I96" s="175"/>
      <c r="J96" s="175"/>
      <c r="K96" s="175"/>
      <c r="L96" s="175"/>
      <c r="M96" s="175"/>
      <c r="N96" s="175"/>
      <c r="O96" s="175"/>
      <c r="P96" s="175"/>
      <c r="Q96" s="175"/>
      <c r="R96" s="175"/>
      <c r="S96" s="175"/>
      <c r="T96" s="175"/>
      <c r="U96" s="175"/>
      <c r="V96" s="175"/>
      <c r="W96" s="175"/>
      <c r="X96" s="175"/>
      <c r="Y96" s="175"/>
      <c r="Z96" s="182">
        <v>21</v>
      </c>
      <c r="AA96" s="175"/>
      <c r="AB96" s="175"/>
      <c r="AC96" s="604"/>
      <c r="AD96" s="872"/>
    </row>
    <row r="97" spans="1:30" ht="12.75" customHeight="1">
      <c r="A97" s="864"/>
      <c r="B97" s="860"/>
      <c r="C97" s="860"/>
      <c r="D97" s="860"/>
      <c r="E97" s="860"/>
      <c r="F97" s="860"/>
      <c r="G97" s="860"/>
      <c r="H97" s="177">
        <v>2020</v>
      </c>
      <c r="I97" s="175"/>
      <c r="J97" s="175"/>
      <c r="K97" s="175"/>
      <c r="L97" s="175"/>
      <c r="M97" s="175"/>
      <c r="N97" s="175"/>
      <c r="O97" s="175"/>
      <c r="P97" s="175"/>
      <c r="Q97" s="175"/>
      <c r="R97" s="175"/>
      <c r="S97" s="175"/>
      <c r="T97" s="175"/>
      <c r="U97" s="175"/>
      <c r="V97" s="175"/>
      <c r="W97" s="175"/>
      <c r="X97" s="175"/>
      <c r="Y97" s="175"/>
      <c r="Z97" s="182">
        <v>36</v>
      </c>
      <c r="AA97" s="175"/>
      <c r="AB97" s="175"/>
      <c r="AC97" s="604"/>
      <c r="AD97" s="872"/>
    </row>
    <row r="98" spans="1:30" ht="12.75" customHeight="1">
      <c r="A98" s="864"/>
      <c r="B98" s="860"/>
      <c r="C98" s="860"/>
      <c r="D98" s="860"/>
      <c r="E98" s="860"/>
      <c r="F98" s="860"/>
      <c r="G98" s="860"/>
      <c r="H98" s="177">
        <v>2021</v>
      </c>
      <c r="I98" s="175"/>
      <c r="J98" s="175"/>
      <c r="K98" s="175"/>
      <c r="L98" s="175"/>
      <c r="M98" s="175"/>
      <c r="N98" s="175"/>
      <c r="O98" s="175"/>
      <c r="P98" s="175"/>
      <c r="Q98" s="175"/>
      <c r="R98" s="175"/>
      <c r="S98" s="175"/>
      <c r="T98" s="175"/>
      <c r="U98" s="175"/>
      <c r="V98" s="175"/>
      <c r="W98" s="175"/>
      <c r="X98" s="175"/>
      <c r="Y98" s="175"/>
      <c r="Z98" s="182">
        <v>48</v>
      </c>
      <c r="AA98" s="175"/>
      <c r="AB98" s="175"/>
      <c r="AC98" s="604"/>
      <c r="AD98" s="872"/>
    </row>
    <row r="99" spans="1:30" ht="12.75" customHeight="1">
      <c r="A99" s="864"/>
      <c r="B99" s="860"/>
      <c r="C99" s="860"/>
      <c r="D99" s="860"/>
      <c r="E99" s="860"/>
      <c r="F99" s="860"/>
      <c r="G99" s="860"/>
      <c r="H99" s="177">
        <v>2022</v>
      </c>
      <c r="I99" s="175"/>
      <c r="J99" s="175"/>
      <c r="K99" s="175"/>
      <c r="L99" s="175"/>
      <c r="M99" s="175"/>
      <c r="N99" s="175"/>
      <c r="O99" s="175"/>
      <c r="P99" s="175"/>
      <c r="Q99" s="175"/>
      <c r="R99" s="175"/>
      <c r="S99" s="175"/>
      <c r="T99" s="175"/>
      <c r="U99" s="175"/>
      <c r="V99" s="175"/>
      <c r="W99" s="175"/>
      <c r="X99" s="175"/>
      <c r="Y99" s="175"/>
      <c r="Z99" s="182">
        <v>48</v>
      </c>
      <c r="AA99" s="175"/>
      <c r="AB99" s="175"/>
      <c r="AC99" s="604"/>
      <c r="AD99" s="872"/>
    </row>
    <row r="100" spans="1:30" ht="13.5" customHeight="1" thickBot="1">
      <c r="A100" s="864"/>
      <c r="B100" s="860"/>
      <c r="C100" s="860"/>
      <c r="D100" s="860"/>
      <c r="E100" s="860"/>
      <c r="F100" s="860"/>
      <c r="G100" s="860"/>
      <c r="H100" s="177">
        <v>2023</v>
      </c>
      <c r="I100" s="175"/>
      <c r="J100" s="175"/>
      <c r="K100" s="175"/>
      <c r="L100" s="175"/>
      <c r="M100" s="175"/>
      <c r="N100" s="175"/>
      <c r="O100" s="175"/>
      <c r="P100" s="175"/>
      <c r="Q100" s="175"/>
      <c r="R100" s="175"/>
      <c r="S100" s="175"/>
      <c r="T100" s="175"/>
      <c r="U100" s="175"/>
      <c r="V100" s="175"/>
      <c r="W100" s="175"/>
      <c r="X100" s="175"/>
      <c r="Y100" s="175"/>
      <c r="Z100" s="183">
        <v>48</v>
      </c>
      <c r="AA100" s="175"/>
      <c r="AB100" s="175"/>
      <c r="AC100" s="604"/>
      <c r="AD100" s="872"/>
    </row>
    <row r="101" spans="1:30" ht="12.75" customHeight="1">
      <c r="A101" s="864"/>
      <c r="B101" s="870">
        <v>6</v>
      </c>
      <c r="C101" s="870" t="s">
        <v>716</v>
      </c>
      <c r="D101" s="870" t="s">
        <v>717</v>
      </c>
      <c r="E101" s="870" t="s">
        <v>390</v>
      </c>
      <c r="F101" s="870" t="s">
        <v>700</v>
      </c>
      <c r="G101" s="870" t="s">
        <v>701</v>
      </c>
      <c r="H101" s="173">
        <v>2016</v>
      </c>
      <c r="I101" s="173"/>
      <c r="J101" s="173"/>
      <c r="K101" s="173"/>
      <c r="L101" s="173"/>
      <c r="M101" s="173"/>
      <c r="N101" s="173"/>
      <c r="O101" s="173"/>
      <c r="P101" s="173"/>
      <c r="Q101" s="173"/>
      <c r="R101" s="173"/>
      <c r="S101" s="173"/>
      <c r="T101" s="173"/>
      <c r="U101" s="173"/>
      <c r="V101" s="173"/>
      <c r="W101" s="173"/>
      <c r="X101" s="173"/>
      <c r="Y101" s="173"/>
      <c r="Z101" s="181">
        <v>0</v>
      </c>
      <c r="AA101" s="173"/>
      <c r="AB101" s="173"/>
      <c r="AC101" s="603"/>
      <c r="AD101" s="871" t="s">
        <v>702</v>
      </c>
    </row>
    <row r="102" spans="1:30" ht="12.75" customHeight="1">
      <c r="A102" s="864"/>
      <c r="B102" s="860"/>
      <c r="C102" s="860"/>
      <c r="D102" s="860"/>
      <c r="E102" s="860"/>
      <c r="F102" s="860"/>
      <c r="G102" s="860"/>
      <c r="H102" s="177">
        <v>2017</v>
      </c>
      <c r="I102" s="175"/>
      <c r="J102" s="175"/>
      <c r="K102" s="175"/>
      <c r="L102" s="175"/>
      <c r="M102" s="175"/>
      <c r="N102" s="175"/>
      <c r="O102" s="175"/>
      <c r="P102" s="175"/>
      <c r="Q102" s="175"/>
      <c r="R102" s="175"/>
      <c r="S102" s="175"/>
      <c r="T102" s="175"/>
      <c r="U102" s="175"/>
      <c r="V102" s="175"/>
      <c r="W102" s="175"/>
      <c r="X102" s="175"/>
      <c r="Y102" s="175"/>
      <c r="Z102" s="182">
        <v>0</v>
      </c>
      <c r="AA102" s="175"/>
      <c r="AB102" s="175"/>
      <c r="AC102" s="604"/>
      <c r="AD102" s="872"/>
    </row>
    <row r="103" spans="1:30" ht="12.75" customHeight="1">
      <c r="A103" s="864"/>
      <c r="B103" s="860"/>
      <c r="C103" s="860"/>
      <c r="D103" s="860"/>
      <c r="E103" s="860"/>
      <c r="F103" s="860"/>
      <c r="G103" s="860"/>
      <c r="H103" s="177">
        <v>2018</v>
      </c>
      <c r="I103" s="175"/>
      <c r="J103" s="175"/>
      <c r="K103" s="175"/>
      <c r="L103" s="175"/>
      <c r="M103" s="175"/>
      <c r="N103" s="175"/>
      <c r="O103" s="175"/>
      <c r="P103" s="175"/>
      <c r="Q103" s="175"/>
      <c r="R103" s="175"/>
      <c r="S103" s="175"/>
      <c r="T103" s="175"/>
      <c r="U103" s="175"/>
      <c r="V103" s="175"/>
      <c r="W103" s="175"/>
      <c r="X103" s="175"/>
      <c r="Y103" s="175"/>
      <c r="Z103" s="182">
        <v>0</v>
      </c>
      <c r="AA103" s="175"/>
      <c r="AB103" s="175"/>
      <c r="AC103" s="604"/>
      <c r="AD103" s="872"/>
    </row>
    <row r="104" spans="1:30" ht="12.75" customHeight="1">
      <c r="A104" s="864"/>
      <c r="B104" s="860"/>
      <c r="C104" s="860"/>
      <c r="D104" s="860"/>
      <c r="E104" s="860"/>
      <c r="F104" s="860"/>
      <c r="G104" s="860"/>
      <c r="H104" s="177">
        <v>2019</v>
      </c>
      <c r="I104" s="175"/>
      <c r="J104" s="175"/>
      <c r="K104" s="175"/>
      <c r="L104" s="175"/>
      <c r="M104" s="175"/>
      <c r="N104" s="175"/>
      <c r="O104" s="175"/>
      <c r="P104" s="175"/>
      <c r="Q104" s="175"/>
      <c r="R104" s="175"/>
      <c r="S104" s="175"/>
      <c r="T104" s="175"/>
      <c r="U104" s="175"/>
      <c r="V104" s="175"/>
      <c r="W104" s="175"/>
      <c r="X104" s="175"/>
      <c r="Y104" s="175"/>
      <c r="Z104" s="182">
        <v>3600</v>
      </c>
      <c r="AA104" s="175"/>
      <c r="AB104" s="175"/>
      <c r="AC104" s="604"/>
      <c r="AD104" s="872"/>
    </row>
    <row r="105" spans="1:30" ht="12.75" customHeight="1">
      <c r="A105" s="864"/>
      <c r="B105" s="860"/>
      <c r="C105" s="860"/>
      <c r="D105" s="860"/>
      <c r="E105" s="860"/>
      <c r="F105" s="860"/>
      <c r="G105" s="860"/>
      <c r="H105" s="177">
        <v>2020</v>
      </c>
      <c r="I105" s="175"/>
      <c r="J105" s="175"/>
      <c r="K105" s="175"/>
      <c r="L105" s="175"/>
      <c r="M105" s="175"/>
      <c r="N105" s="175"/>
      <c r="O105" s="175"/>
      <c r="P105" s="175"/>
      <c r="Q105" s="175"/>
      <c r="R105" s="175"/>
      <c r="S105" s="175"/>
      <c r="T105" s="175"/>
      <c r="U105" s="175"/>
      <c r="V105" s="175"/>
      <c r="W105" s="175"/>
      <c r="X105" s="175"/>
      <c r="Y105" s="175"/>
      <c r="Z105" s="182">
        <v>8060</v>
      </c>
      <c r="AA105" s="175"/>
      <c r="AB105" s="175"/>
      <c r="AC105" s="604"/>
      <c r="AD105" s="872"/>
    </row>
    <row r="106" spans="1:30" ht="12.75" customHeight="1">
      <c r="A106" s="864"/>
      <c r="B106" s="860"/>
      <c r="C106" s="860"/>
      <c r="D106" s="860"/>
      <c r="E106" s="860"/>
      <c r="F106" s="860"/>
      <c r="G106" s="860"/>
      <c r="H106" s="177">
        <v>2021</v>
      </c>
      <c r="I106" s="175"/>
      <c r="J106" s="175"/>
      <c r="K106" s="175"/>
      <c r="L106" s="175"/>
      <c r="M106" s="175"/>
      <c r="N106" s="175"/>
      <c r="O106" s="175"/>
      <c r="P106" s="175"/>
      <c r="Q106" s="175"/>
      <c r="R106" s="175"/>
      <c r="S106" s="175"/>
      <c r="T106" s="175"/>
      <c r="U106" s="175"/>
      <c r="V106" s="175"/>
      <c r="W106" s="175"/>
      <c r="X106" s="175"/>
      <c r="Y106" s="175"/>
      <c r="Z106" s="182">
        <v>18360</v>
      </c>
      <c r="AA106" s="175"/>
      <c r="AB106" s="175"/>
      <c r="AC106" s="604"/>
      <c r="AD106" s="872"/>
    </row>
    <row r="107" spans="1:30" ht="12.75" customHeight="1">
      <c r="A107" s="864"/>
      <c r="B107" s="860"/>
      <c r="C107" s="860"/>
      <c r="D107" s="860"/>
      <c r="E107" s="860"/>
      <c r="F107" s="860"/>
      <c r="G107" s="860"/>
      <c r="H107" s="177">
        <v>2022</v>
      </c>
      <c r="I107" s="175"/>
      <c r="J107" s="175"/>
      <c r="K107" s="175"/>
      <c r="L107" s="175"/>
      <c r="M107" s="175"/>
      <c r="N107" s="175"/>
      <c r="O107" s="175"/>
      <c r="P107" s="175"/>
      <c r="Q107" s="175"/>
      <c r="R107" s="175"/>
      <c r="S107" s="175"/>
      <c r="T107" s="175"/>
      <c r="U107" s="175"/>
      <c r="V107" s="175"/>
      <c r="W107" s="175"/>
      <c r="X107" s="175"/>
      <c r="Y107" s="175"/>
      <c r="Z107" s="182">
        <v>26600</v>
      </c>
      <c r="AA107" s="175"/>
      <c r="AB107" s="175"/>
      <c r="AC107" s="604"/>
      <c r="AD107" s="872"/>
    </row>
    <row r="108" spans="1:30" ht="12.75" customHeight="1" thickBot="1">
      <c r="A108" s="864"/>
      <c r="B108" s="860"/>
      <c r="C108" s="860"/>
      <c r="D108" s="860"/>
      <c r="E108" s="860"/>
      <c r="F108" s="860"/>
      <c r="G108" s="860"/>
      <c r="H108" s="177">
        <v>2023</v>
      </c>
      <c r="I108" s="175"/>
      <c r="J108" s="175"/>
      <c r="K108" s="175"/>
      <c r="L108" s="175"/>
      <c r="M108" s="175"/>
      <c r="N108" s="175"/>
      <c r="O108" s="175"/>
      <c r="P108" s="175"/>
      <c r="Q108" s="175"/>
      <c r="R108" s="175"/>
      <c r="S108" s="175"/>
      <c r="T108" s="175"/>
      <c r="U108" s="175"/>
      <c r="V108" s="175"/>
      <c r="W108" s="175"/>
      <c r="X108" s="175"/>
      <c r="Y108" s="175"/>
      <c r="Z108" s="183">
        <v>26600</v>
      </c>
      <c r="AA108" s="175"/>
      <c r="AB108" s="175"/>
      <c r="AC108" s="604"/>
      <c r="AD108" s="872"/>
    </row>
    <row r="109" spans="1:30" ht="11.25" customHeight="1">
      <c r="A109" s="864"/>
      <c r="B109" s="870">
        <v>7</v>
      </c>
      <c r="C109" s="870" t="s">
        <v>718</v>
      </c>
      <c r="D109" s="870" t="s">
        <v>710</v>
      </c>
      <c r="E109" s="870" t="s">
        <v>390</v>
      </c>
      <c r="F109" s="870" t="s">
        <v>700</v>
      </c>
      <c r="G109" s="870" t="s">
        <v>701</v>
      </c>
      <c r="H109" s="173">
        <v>2016</v>
      </c>
      <c r="I109" s="173"/>
      <c r="J109" s="173"/>
      <c r="K109" s="173"/>
      <c r="L109" s="173"/>
      <c r="M109" s="173"/>
      <c r="N109" s="173"/>
      <c r="O109" s="173"/>
      <c r="P109" s="173"/>
      <c r="Q109" s="173"/>
      <c r="R109" s="173"/>
      <c r="S109" s="173"/>
      <c r="T109" s="173"/>
      <c r="U109" s="173"/>
      <c r="V109" s="173"/>
      <c r="W109" s="173"/>
      <c r="X109" s="173"/>
      <c r="Y109" s="173"/>
      <c r="Z109" s="181">
        <v>0</v>
      </c>
      <c r="AA109" s="173"/>
      <c r="AB109" s="173"/>
      <c r="AC109" s="603"/>
      <c r="AD109" s="871" t="s">
        <v>702</v>
      </c>
    </row>
    <row r="110" spans="1:30" ht="12.75" customHeight="1">
      <c r="A110" s="864"/>
      <c r="B110" s="860"/>
      <c r="C110" s="860"/>
      <c r="D110" s="860"/>
      <c r="E110" s="860"/>
      <c r="F110" s="860"/>
      <c r="G110" s="860"/>
      <c r="H110" s="177">
        <v>2017</v>
      </c>
      <c r="I110" s="175"/>
      <c r="J110" s="175"/>
      <c r="K110" s="175"/>
      <c r="L110" s="175"/>
      <c r="M110" s="175"/>
      <c r="N110" s="175"/>
      <c r="O110" s="175"/>
      <c r="P110" s="175"/>
      <c r="Q110" s="175"/>
      <c r="R110" s="175"/>
      <c r="S110" s="175"/>
      <c r="T110" s="175"/>
      <c r="U110" s="175"/>
      <c r="V110" s="175"/>
      <c r="W110" s="175"/>
      <c r="X110" s="175"/>
      <c r="Y110" s="175"/>
      <c r="Z110" s="182">
        <v>0</v>
      </c>
      <c r="AA110" s="175"/>
      <c r="AB110" s="175"/>
      <c r="AC110" s="604"/>
      <c r="AD110" s="872"/>
    </row>
    <row r="111" spans="1:30" ht="12.75" customHeight="1">
      <c r="A111" s="864"/>
      <c r="B111" s="860"/>
      <c r="C111" s="860"/>
      <c r="D111" s="860"/>
      <c r="E111" s="860"/>
      <c r="F111" s="860"/>
      <c r="G111" s="860"/>
      <c r="H111" s="177">
        <v>2018</v>
      </c>
      <c r="I111" s="175"/>
      <c r="J111" s="175"/>
      <c r="K111" s="175"/>
      <c r="L111" s="175"/>
      <c r="M111" s="175"/>
      <c r="N111" s="175"/>
      <c r="O111" s="175"/>
      <c r="P111" s="175"/>
      <c r="Q111" s="175"/>
      <c r="R111" s="175"/>
      <c r="S111" s="175"/>
      <c r="T111" s="175"/>
      <c r="U111" s="175"/>
      <c r="V111" s="175"/>
      <c r="W111" s="175"/>
      <c r="X111" s="175"/>
      <c r="Y111" s="175"/>
      <c r="Z111" s="182">
        <v>6000</v>
      </c>
      <c r="AA111" s="175"/>
      <c r="AB111" s="175"/>
      <c r="AC111" s="604"/>
      <c r="AD111" s="872"/>
    </row>
    <row r="112" spans="1:30" ht="12.75" customHeight="1">
      <c r="A112" s="864"/>
      <c r="B112" s="860"/>
      <c r="C112" s="860"/>
      <c r="D112" s="860"/>
      <c r="E112" s="860"/>
      <c r="F112" s="860"/>
      <c r="G112" s="860"/>
      <c r="H112" s="177">
        <v>2019</v>
      </c>
      <c r="I112" s="175"/>
      <c r="J112" s="175"/>
      <c r="K112" s="175"/>
      <c r="L112" s="175"/>
      <c r="M112" s="175"/>
      <c r="N112" s="175"/>
      <c r="O112" s="175"/>
      <c r="P112" s="175"/>
      <c r="Q112" s="175"/>
      <c r="R112" s="175"/>
      <c r="S112" s="175"/>
      <c r="T112" s="175"/>
      <c r="U112" s="175"/>
      <c r="V112" s="175"/>
      <c r="W112" s="175"/>
      <c r="X112" s="175"/>
      <c r="Y112" s="175"/>
      <c r="Z112" s="184" t="s">
        <v>711</v>
      </c>
      <c r="AA112" s="175"/>
      <c r="AB112" s="175"/>
      <c r="AC112" s="604"/>
      <c r="AD112" s="872"/>
    </row>
    <row r="113" spans="1:30" ht="12.75" customHeight="1">
      <c r="A113" s="864"/>
      <c r="B113" s="860"/>
      <c r="C113" s="860"/>
      <c r="D113" s="860"/>
      <c r="E113" s="860"/>
      <c r="F113" s="860"/>
      <c r="G113" s="860"/>
      <c r="H113" s="177">
        <v>2020</v>
      </c>
      <c r="I113" s="175"/>
      <c r="J113" s="175"/>
      <c r="K113" s="175"/>
      <c r="L113" s="175"/>
      <c r="M113" s="175"/>
      <c r="N113" s="175"/>
      <c r="O113" s="175"/>
      <c r="P113" s="175"/>
      <c r="Q113" s="175"/>
      <c r="R113" s="175"/>
      <c r="S113" s="175"/>
      <c r="T113" s="175"/>
      <c r="U113" s="175"/>
      <c r="V113" s="175"/>
      <c r="W113" s="175"/>
      <c r="X113" s="175"/>
      <c r="Y113" s="175"/>
      <c r="Z113" s="184" t="s">
        <v>711</v>
      </c>
      <c r="AA113" s="175"/>
      <c r="AB113" s="175"/>
      <c r="AC113" s="604"/>
      <c r="AD113" s="872"/>
    </row>
    <row r="114" spans="1:30" ht="12.75" customHeight="1">
      <c r="A114" s="864"/>
      <c r="B114" s="860"/>
      <c r="C114" s="860"/>
      <c r="D114" s="860"/>
      <c r="E114" s="860"/>
      <c r="F114" s="860"/>
      <c r="G114" s="860"/>
      <c r="H114" s="177">
        <v>2021</v>
      </c>
      <c r="I114" s="175"/>
      <c r="J114" s="175"/>
      <c r="K114" s="175"/>
      <c r="L114" s="175"/>
      <c r="M114" s="175"/>
      <c r="N114" s="175"/>
      <c r="O114" s="175"/>
      <c r="P114" s="175"/>
      <c r="Q114" s="175"/>
      <c r="R114" s="175"/>
      <c r="S114" s="175"/>
      <c r="T114" s="175"/>
      <c r="U114" s="175"/>
      <c r="V114" s="175"/>
      <c r="W114" s="175"/>
      <c r="X114" s="175"/>
      <c r="Y114" s="175"/>
      <c r="Z114" s="184" t="s">
        <v>711</v>
      </c>
      <c r="AA114" s="175"/>
      <c r="AB114" s="175"/>
      <c r="AC114" s="604"/>
      <c r="AD114" s="872"/>
    </row>
    <row r="115" spans="1:30" ht="12.75" customHeight="1">
      <c r="A115" s="864"/>
      <c r="B115" s="860"/>
      <c r="C115" s="860"/>
      <c r="D115" s="860"/>
      <c r="E115" s="860"/>
      <c r="F115" s="860"/>
      <c r="G115" s="860"/>
      <c r="H115" s="177">
        <v>2022</v>
      </c>
      <c r="I115" s="175"/>
      <c r="J115" s="175"/>
      <c r="K115" s="175"/>
      <c r="L115" s="175"/>
      <c r="M115" s="175"/>
      <c r="N115" s="175"/>
      <c r="O115" s="175"/>
      <c r="P115" s="175"/>
      <c r="Q115" s="175"/>
      <c r="R115" s="175"/>
      <c r="S115" s="175"/>
      <c r="T115" s="175"/>
      <c r="U115" s="175"/>
      <c r="V115" s="175"/>
      <c r="W115" s="175"/>
      <c r="X115" s="175"/>
      <c r="Y115" s="175"/>
      <c r="Z115" s="184" t="s">
        <v>711</v>
      </c>
      <c r="AA115" s="175"/>
      <c r="AB115" s="175"/>
      <c r="AC115" s="604"/>
      <c r="AD115" s="872"/>
    </row>
    <row r="116" spans="1:30" ht="13.5" customHeight="1" thickBot="1">
      <c r="A116" s="864"/>
      <c r="B116" s="860"/>
      <c r="C116" s="860"/>
      <c r="D116" s="860"/>
      <c r="E116" s="860"/>
      <c r="F116" s="860"/>
      <c r="G116" s="860"/>
      <c r="H116" s="177">
        <v>2023</v>
      </c>
      <c r="I116" s="175"/>
      <c r="J116" s="175"/>
      <c r="K116" s="175"/>
      <c r="L116" s="175"/>
      <c r="M116" s="175"/>
      <c r="N116" s="175"/>
      <c r="O116" s="175"/>
      <c r="P116" s="175"/>
      <c r="Q116" s="175"/>
      <c r="R116" s="175"/>
      <c r="S116" s="175"/>
      <c r="T116" s="175"/>
      <c r="U116" s="175"/>
      <c r="V116" s="175"/>
      <c r="W116" s="175"/>
      <c r="X116" s="175"/>
      <c r="Y116" s="175"/>
      <c r="Z116" s="186" t="s">
        <v>711</v>
      </c>
      <c r="AA116" s="175"/>
      <c r="AB116" s="175"/>
      <c r="AC116" s="604"/>
      <c r="AD116" s="872"/>
    </row>
    <row r="117" spans="1:30" ht="12.75" customHeight="1">
      <c r="A117" s="864"/>
      <c r="B117" s="870">
        <v>8</v>
      </c>
      <c r="C117" s="870" t="s">
        <v>719</v>
      </c>
      <c r="D117" s="870" t="s">
        <v>720</v>
      </c>
      <c r="E117" s="870" t="s">
        <v>434</v>
      </c>
      <c r="F117" s="870" t="s">
        <v>700</v>
      </c>
      <c r="G117" s="870" t="s">
        <v>701</v>
      </c>
      <c r="H117" s="173">
        <v>2016</v>
      </c>
      <c r="I117" s="173"/>
      <c r="J117" s="173"/>
      <c r="K117" s="173"/>
      <c r="L117" s="173"/>
      <c r="M117" s="173"/>
      <c r="N117" s="173"/>
      <c r="O117" s="173"/>
      <c r="P117" s="173"/>
      <c r="Q117" s="173"/>
      <c r="R117" s="173"/>
      <c r="S117" s="173"/>
      <c r="T117" s="173"/>
      <c r="U117" s="173"/>
      <c r="V117" s="173"/>
      <c r="W117" s="173"/>
      <c r="X117" s="173"/>
      <c r="Y117" s="173"/>
      <c r="Z117" s="181">
        <v>0</v>
      </c>
      <c r="AA117" s="173"/>
      <c r="AB117" s="173"/>
      <c r="AC117" s="603"/>
      <c r="AD117" s="871" t="s">
        <v>702</v>
      </c>
    </row>
    <row r="118" spans="1:30" ht="12.75" customHeight="1">
      <c r="A118" s="864"/>
      <c r="B118" s="860"/>
      <c r="C118" s="860"/>
      <c r="D118" s="860"/>
      <c r="E118" s="860"/>
      <c r="F118" s="860"/>
      <c r="G118" s="860"/>
      <c r="H118" s="177">
        <v>2017</v>
      </c>
      <c r="I118" s="175"/>
      <c r="J118" s="175"/>
      <c r="K118" s="175"/>
      <c r="L118" s="175"/>
      <c r="M118" s="175"/>
      <c r="N118" s="175"/>
      <c r="O118" s="175"/>
      <c r="P118" s="175"/>
      <c r="Q118" s="175"/>
      <c r="R118" s="175"/>
      <c r="S118" s="175"/>
      <c r="T118" s="175"/>
      <c r="U118" s="175"/>
      <c r="V118" s="175"/>
      <c r="W118" s="175"/>
      <c r="X118" s="175"/>
      <c r="Y118" s="175"/>
      <c r="Z118" s="182">
        <v>0</v>
      </c>
      <c r="AA118" s="175"/>
      <c r="AB118" s="175"/>
      <c r="AC118" s="604"/>
      <c r="AD118" s="872"/>
    </row>
    <row r="119" spans="1:30" ht="12.75" customHeight="1">
      <c r="A119" s="864"/>
      <c r="B119" s="860"/>
      <c r="C119" s="860"/>
      <c r="D119" s="860"/>
      <c r="E119" s="860"/>
      <c r="F119" s="860"/>
      <c r="G119" s="860"/>
      <c r="H119" s="177">
        <v>2018</v>
      </c>
      <c r="I119" s="175"/>
      <c r="J119" s="175"/>
      <c r="K119" s="175"/>
      <c r="L119" s="175"/>
      <c r="M119" s="175"/>
      <c r="N119" s="175"/>
      <c r="O119" s="175"/>
      <c r="P119" s="175"/>
      <c r="Q119" s="175"/>
      <c r="R119" s="175"/>
      <c r="S119" s="175"/>
      <c r="T119" s="175"/>
      <c r="U119" s="175"/>
      <c r="V119" s="175"/>
      <c r="W119" s="175"/>
      <c r="X119" s="175"/>
      <c r="Y119" s="175"/>
      <c r="Z119" s="182">
        <v>115</v>
      </c>
      <c r="AA119" s="175"/>
      <c r="AB119" s="175"/>
      <c r="AC119" s="604"/>
      <c r="AD119" s="872"/>
    </row>
    <row r="120" spans="1:30" ht="12.75" customHeight="1">
      <c r="A120" s="864"/>
      <c r="B120" s="860"/>
      <c r="C120" s="860"/>
      <c r="D120" s="860"/>
      <c r="E120" s="860"/>
      <c r="F120" s="860"/>
      <c r="G120" s="860"/>
      <c r="H120" s="177">
        <v>2019</v>
      </c>
      <c r="I120" s="175"/>
      <c r="J120" s="175"/>
      <c r="K120" s="175"/>
      <c r="L120" s="175"/>
      <c r="M120" s="175"/>
      <c r="N120" s="175"/>
      <c r="O120" s="175"/>
      <c r="P120" s="175"/>
      <c r="Q120" s="175"/>
      <c r="R120" s="175"/>
      <c r="S120" s="175"/>
      <c r="T120" s="175"/>
      <c r="U120" s="175"/>
      <c r="V120" s="175"/>
      <c r="W120" s="175"/>
      <c r="X120" s="175"/>
      <c r="Y120" s="175"/>
      <c r="Z120" s="182">
        <v>149</v>
      </c>
      <c r="AA120" s="175"/>
      <c r="AB120" s="175"/>
      <c r="AC120" s="604"/>
      <c r="AD120" s="872"/>
    </row>
    <row r="121" spans="1:30" ht="12.75" customHeight="1">
      <c r="A121" s="864"/>
      <c r="B121" s="860"/>
      <c r="C121" s="860"/>
      <c r="D121" s="860"/>
      <c r="E121" s="860"/>
      <c r="F121" s="860"/>
      <c r="G121" s="860"/>
      <c r="H121" s="177">
        <v>2020</v>
      </c>
      <c r="I121" s="175"/>
      <c r="J121" s="175"/>
      <c r="K121" s="175"/>
      <c r="L121" s="175"/>
      <c r="M121" s="175"/>
      <c r="N121" s="175"/>
      <c r="O121" s="175"/>
      <c r="P121" s="175"/>
      <c r="Q121" s="175"/>
      <c r="R121" s="175"/>
      <c r="S121" s="175"/>
      <c r="T121" s="175"/>
      <c r="U121" s="175"/>
      <c r="V121" s="175"/>
      <c r="W121" s="175"/>
      <c r="X121" s="175"/>
      <c r="Y121" s="175"/>
      <c r="Z121" s="182">
        <v>183</v>
      </c>
      <c r="AA121" s="175"/>
      <c r="AB121" s="175"/>
      <c r="AC121" s="604"/>
      <c r="AD121" s="872"/>
    </row>
    <row r="122" spans="1:30" ht="12.75" customHeight="1">
      <c r="A122" s="864"/>
      <c r="B122" s="860"/>
      <c r="C122" s="860"/>
      <c r="D122" s="860"/>
      <c r="E122" s="860"/>
      <c r="F122" s="860"/>
      <c r="G122" s="860"/>
      <c r="H122" s="177">
        <v>2021</v>
      </c>
      <c r="I122" s="175"/>
      <c r="J122" s="175"/>
      <c r="K122" s="175"/>
      <c r="L122" s="175"/>
      <c r="M122" s="175"/>
      <c r="N122" s="175"/>
      <c r="O122" s="175"/>
      <c r="P122" s="175"/>
      <c r="Q122" s="175"/>
      <c r="R122" s="175"/>
      <c r="S122" s="175"/>
      <c r="T122" s="175"/>
      <c r="U122" s="175"/>
      <c r="V122" s="175"/>
      <c r="W122" s="175"/>
      <c r="X122" s="175"/>
      <c r="Y122" s="175"/>
      <c r="Z122" s="182">
        <v>322</v>
      </c>
      <c r="AA122" s="175"/>
      <c r="AB122" s="175"/>
      <c r="AC122" s="604"/>
      <c r="AD122" s="872"/>
    </row>
    <row r="123" spans="1:30" ht="12.75" customHeight="1">
      <c r="A123" s="864"/>
      <c r="B123" s="860"/>
      <c r="C123" s="860"/>
      <c r="D123" s="860"/>
      <c r="E123" s="860"/>
      <c r="F123" s="860"/>
      <c r="G123" s="860"/>
      <c r="H123" s="177">
        <v>2022</v>
      </c>
      <c r="I123" s="175"/>
      <c r="J123" s="175"/>
      <c r="K123" s="175"/>
      <c r="L123" s="175"/>
      <c r="M123" s="175"/>
      <c r="N123" s="175"/>
      <c r="O123" s="175"/>
      <c r="P123" s="175"/>
      <c r="Q123" s="175"/>
      <c r="R123" s="175"/>
      <c r="S123" s="175"/>
      <c r="T123" s="175"/>
      <c r="U123" s="175"/>
      <c r="V123" s="175"/>
      <c r="W123" s="175"/>
      <c r="X123" s="175"/>
      <c r="Y123" s="175"/>
      <c r="Z123" s="182">
        <v>460</v>
      </c>
      <c r="AA123" s="175"/>
      <c r="AB123" s="175"/>
      <c r="AC123" s="604"/>
      <c r="AD123" s="872"/>
    </row>
    <row r="124" spans="1:30" ht="12.75" customHeight="1" thickBot="1">
      <c r="A124" s="864"/>
      <c r="B124" s="860"/>
      <c r="C124" s="860"/>
      <c r="D124" s="860"/>
      <c r="E124" s="860"/>
      <c r="F124" s="860"/>
      <c r="G124" s="860"/>
      <c r="H124" s="177">
        <v>2023</v>
      </c>
      <c r="I124" s="175"/>
      <c r="J124" s="175"/>
      <c r="K124" s="175"/>
      <c r="L124" s="175"/>
      <c r="M124" s="175"/>
      <c r="N124" s="175"/>
      <c r="O124" s="175"/>
      <c r="P124" s="175"/>
      <c r="Q124" s="175"/>
      <c r="R124" s="175"/>
      <c r="S124" s="175"/>
      <c r="T124" s="175"/>
      <c r="U124" s="175"/>
      <c r="V124" s="175"/>
      <c r="W124" s="175"/>
      <c r="X124" s="175"/>
      <c r="Y124" s="175"/>
      <c r="Z124" s="183">
        <v>460</v>
      </c>
      <c r="AA124" s="175"/>
      <c r="AB124" s="175"/>
      <c r="AC124" s="604"/>
      <c r="AD124" s="872"/>
    </row>
    <row r="125" spans="1:30" ht="12.75" customHeight="1">
      <c r="A125" s="864"/>
      <c r="B125" s="870">
        <v>9</v>
      </c>
      <c r="C125" s="870" t="s">
        <v>703</v>
      </c>
      <c r="D125" s="870" t="s">
        <v>704</v>
      </c>
      <c r="E125" s="870" t="s">
        <v>442</v>
      </c>
      <c r="F125" s="870" t="s">
        <v>700</v>
      </c>
      <c r="G125" s="870" t="s">
        <v>701</v>
      </c>
      <c r="H125" s="173">
        <v>2016</v>
      </c>
      <c r="I125" s="173"/>
      <c r="J125" s="173"/>
      <c r="K125" s="173"/>
      <c r="L125" s="173"/>
      <c r="M125" s="173"/>
      <c r="N125" s="173"/>
      <c r="O125" s="173"/>
      <c r="P125" s="173"/>
      <c r="Q125" s="173"/>
      <c r="R125" s="173"/>
      <c r="S125" s="173"/>
      <c r="T125" s="173"/>
      <c r="U125" s="173"/>
      <c r="V125" s="173"/>
      <c r="W125" s="173"/>
      <c r="X125" s="173"/>
      <c r="Y125" s="173"/>
      <c r="Z125" s="181">
        <v>7180359</v>
      </c>
      <c r="AA125" s="173"/>
      <c r="AB125" s="173"/>
      <c r="AC125" s="603"/>
      <c r="AD125" s="871" t="s">
        <v>702</v>
      </c>
    </row>
    <row r="126" spans="1:30" ht="12.75" customHeight="1">
      <c r="A126" s="864"/>
      <c r="B126" s="860"/>
      <c r="C126" s="860"/>
      <c r="D126" s="860"/>
      <c r="E126" s="860"/>
      <c r="F126" s="860"/>
      <c r="G126" s="860"/>
      <c r="H126" s="177">
        <v>2017</v>
      </c>
      <c r="I126" s="175"/>
      <c r="J126" s="175"/>
      <c r="K126" s="175"/>
      <c r="L126" s="175"/>
      <c r="M126" s="175"/>
      <c r="N126" s="175"/>
      <c r="O126" s="175"/>
      <c r="P126" s="175"/>
      <c r="Q126" s="175"/>
      <c r="R126" s="175"/>
      <c r="S126" s="175"/>
      <c r="T126" s="175"/>
      <c r="U126" s="175"/>
      <c r="V126" s="175"/>
      <c r="W126" s="175"/>
      <c r="X126" s="175"/>
      <c r="Y126" s="175"/>
      <c r="Z126" s="182">
        <v>61815829</v>
      </c>
      <c r="AA126" s="175"/>
      <c r="AB126" s="175"/>
      <c r="AC126" s="604"/>
      <c r="AD126" s="872"/>
    </row>
    <row r="127" spans="1:30" ht="12.75" customHeight="1">
      <c r="A127" s="864"/>
      <c r="B127" s="860"/>
      <c r="C127" s="860"/>
      <c r="D127" s="860"/>
      <c r="E127" s="860"/>
      <c r="F127" s="860"/>
      <c r="G127" s="860"/>
      <c r="H127" s="177">
        <v>2018</v>
      </c>
      <c r="I127" s="175"/>
      <c r="J127" s="175"/>
      <c r="K127" s="175"/>
      <c r="L127" s="175"/>
      <c r="M127" s="175"/>
      <c r="N127" s="175"/>
      <c r="O127" s="175"/>
      <c r="P127" s="175"/>
      <c r="Q127" s="175"/>
      <c r="R127" s="175"/>
      <c r="S127" s="175"/>
      <c r="T127" s="175"/>
      <c r="U127" s="175"/>
      <c r="V127" s="175"/>
      <c r="W127" s="175"/>
      <c r="X127" s="175"/>
      <c r="Y127" s="175"/>
      <c r="Z127" s="182">
        <v>85855439</v>
      </c>
      <c r="AA127" s="175"/>
      <c r="AB127" s="175"/>
      <c r="AC127" s="604"/>
      <c r="AD127" s="872"/>
    </row>
    <row r="128" spans="1:30" ht="12.75" customHeight="1">
      <c r="A128" s="864"/>
      <c r="B128" s="860"/>
      <c r="C128" s="860"/>
      <c r="D128" s="860"/>
      <c r="E128" s="860"/>
      <c r="F128" s="860"/>
      <c r="G128" s="860"/>
      <c r="H128" s="177">
        <v>2019</v>
      </c>
      <c r="I128" s="175"/>
      <c r="J128" s="175"/>
      <c r="K128" s="175"/>
      <c r="L128" s="175"/>
      <c r="M128" s="175"/>
      <c r="N128" s="175"/>
      <c r="O128" s="175"/>
      <c r="P128" s="175"/>
      <c r="Q128" s="175"/>
      <c r="R128" s="175"/>
      <c r="S128" s="175"/>
      <c r="T128" s="175"/>
      <c r="U128" s="175"/>
      <c r="V128" s="175"/>
      <c r="W128" s="175"/>
      <c r="X128" s="175"/>
      <c r="Y128" s="175"/>
      <c r="Z128" s="182">
        <v>152405680</v>
      </c>
      <c r="AA128" s="175"/>
      <c r="AB128" s="175"/>
      <c r="AC128" s="604"/>
      <c r="AD128" s="872"/>
    </row>
    <row r="129" spans="1:30" ht="12.75" customHeight="1">
      <c r="A129" s="864"/>
      <c r="B129" s="860"/>
      <c r="C129" s="860"/>
      <c r="D129" s="860"/>
      <c r="E129" s="860"/>
      <c r="F129" s="860"/>
      <c r="G129" s="860"/>
      <c r="H129" s="177">
        <v>2020</v>
      </c>
      <c r="I129" s="175"/>
      <c r="J129" s="175"/>
      <c r="K129" s="175"/>
      <c r="L129" s="175"/>
      <c r="M129" s="175"/>
      <c r="N129" s="175"/>
      <c r="O129" s="175"/>
      <c r="P129" s="175"/>
      <c r="Q129" s="175"/>
      <c r="R129" s="175"/>
      <c r="S129" s="175"/>
      <c r="T129" s="175"/>
      <c r="U129" s="175"/>
      <c r="V129" s="175"/>
      <c r="W129" s="175"/>
      <c r="X129" s="175"/>
      <c r="Y129" s="175"/>
      <c r="Z129" s="182">
        <v>218289732</v>
      </c>
      <c r="AA129" s="175"/>
      <c r="AB129" s="175"/>
      <c r="AC129" s="604"/>
      <c r="AD129" s="872"/>
    </row>
    <row r="130" spans="1:30" ht="12.75" customHeight="1">
      <c r="A130" s="864"/>
      <c r="B130" s="860"/>
      <c r="C130" s="860"/>
      <c r="D130" s="860"/>
      <c r="E130" s="860"/>
      <c r="F130" s="860"/>
      <c r="G130" s="860"/>
      <c r="H130" s="177">
        <v>2021</v>
      </c>
      <c r="I130" s="175"/>
      <c r="J130" s="175"/>
      <c r="K130" s="175"/>
      <c r="L130" s="175"/>
      <c r="M130" s="175"/>
      <c r="N130" s="175"/>
      <c r="O130" s="175"/>
      <c r="P130" s="175"/>
      <c r="Q130" s="175"/>
      <c r="R130" s="175"/>
      <c r="S130" s="175"/>
      <c r="T130" s="175"/>
      <c r="U130" s="175"/>
      <c r="V130" s="175"/>
      <c r="W130" s="175"/>
      <c r="X130" s="175"/>
      <c r="Y130" s="175"/>
      <c r="Z130" s="182">
        <v>287915166</v>
      </c>
      <c r="AA130" s="175"/>
      <c r="AB130" s="175"/>
      <c r="AC130" s="604"/>
      <c r="AD130" s="872"/>
    </row>
    <row r="131" spans="1:30" ht="12.75" customHeight="1">
      <c r="A131" s="864"/>
      <c r="B131" s="860"/>
      <c r="C131" s="860"/>
      <c r="D131" s="860"/>
      <c r="E131" s="860"/>
      <c r="F131" s="860"/>
      <c r="G131" s="860"/>
      <c r="H131" s="177">
        <v>2022</v>
      </c>
      <c r="I131" s="175"/>
      <c r="J131" s="175"/>
      <c r="K131" s="175"/>
      <c r="L131" s="175"/>
      <c r="M131" s="175"/>
      <c r="N131" s="175"/>
      <c r="O131" s="175"/>
      <c r="P131" s="175"/>
      <c r="Q131" s="175"/>
      <c r="R131" s="175"/>
      <c r="S131" s="175"/>
      <c r="T131" s="175"/>
      <c r="U131" s="175"/>
      <c r="V131" s="175"/>
      <c r="W131" s="175"/>
      <c r="X131" s="175"/>
      <c r="Y131" s="175"/>
      <c r="Z131" s="182">
        <v>360693378</v>
      </c>
      <c r="AA131" s="175"/>
      <c r="AB131" s="175"/>
      <c r="AC131" s="604"/>
      <c r="AD131" s="872"/>
    </row>
    <row r="132" spans="1:30" ht="12.75" customHeight="1">
      <c r="A132" s="865"/>
      <c r="B132" s="860"/>
      <c r="C132" s="860"/>
      <c r="D132" s="860"/>
      <c r="E132" s="860"/>
      <c r="F132" s="860"/>
      <c r="G132" s="860"/>
      <c r="H132" s="177">
        <v>2023</v>
      </c>
      <c r="I132" s="175"/>
      <c r="J132" s="175"/>
      <c r="K132" s="175"/>
      <c r="L132" s="175"/>
      <c r="M132" s="175"/>
      <c r="N132" s="175"/>
      <c r="O132" s="175"/>
      <c r="P132" s="175"/>
      <c r="Q132" s="175"/>
      <c r="R132" s="175"/>
      <c r="S132" s="175"/>
      <c r="T132" s="175"/>
      <c r="U132" s="175"/>
      <c r="V132" s="175"/>
      <c r="W132" s="175"/>
      <c r="X132" s="175"/>
      <c r="Y132" s="175"/>
      <c r="Z132" s="182">
        <v>494117648</v>
      </c>
      <c r="AA132" s="175"/>
      <c r="AB132" s="175"/>
      <c r="AC132" s="604"/>
      <c r="AD132" s="872"/>
    </row>
    <row r="133" spans="1:30" ht="15">
      <c r="A133" s="873" t="s">
        <v>146</v>
      </c>
      <c r="B133" s="874"/>
      <c r="C133" s="874"/>
      <c r="D133" s="874"/>
      <c r="E133" s="874"/>
      <c r="F133" s="874"/>
      <c r="G133" s="874"/>
      <c r="H133" s="874"/>
      <c r="I133" s="874"/>
      <c r="J133" s="874"/>
      <c r="K133" s="874"/>
      <c r="L133" s="874"/>
      <c r="M133" s="874"/>
      <c r="N133" s="874"/>
      <c r="O133" s="874"/>
      <c r="P133" s="874"/>
      <c r="Q133" s="874"/>
      <c r="R133" s="874"/>
      <c r="S133" s="874"/>
      <c r="T133" s="874"/>
      <c r="U133" s="874"/>
      <c r="V133" s="874"/>
      <c r="W133" s="874"/>
      <c r="X133" s="874"/>
      <c r="Y133" s="874"/>
      <c r="Z133" s="874"/>
      <c r="AA133" s="874"/>
      <c r="AB133" s="874"/>
      <c r="AC133" s="874"/>
      <c r="AD133" s="875"/>
    </row>
    <row r="134" spans="1:30" ht="18.75" customHeight="1" thickBot="1">
      <c r="A134" s="879"/>
      <c r="B134" s="880"/>
      <c r="C134" s="880"/>
      <c r="D134" s="880"/>
      <c r="E134" s="880"/>
      <c r="F134" s="880"/>
      <c r="G134" s="880"/>
      <c r="H134" s="880"/>
      <c r="I134" s="880"/>
      <c r="J134" s="880"/>
      <c r="K134" s="880"/>
      <c r="L134" s="880"/>
      <c r="M134" s="880"/>
      <c r="N134" s="880"/>
      <c r="O134" s="880"/>
      <c r="P134" s="880"/>
      <c r="Q134" s="880"/>
      <c r="R134" s="880"/>
      <c r="S134" s="880"/>
      <c r="T134" s="880"/>
      <c r="U134" s="880"/>
      <c r="V134" s="880"/>
      <c r="W134" s="880"/>
      <c r="X134" s="880"/>
      <c r="Y134" s="880"/>
      <c r="Z134" s="880"/>
      <c r="AA134" s="880"/>
      <c r="AB134" s="880"/>
      <c r="AC134" s="880"/>
      <c r="AD134" s="881"/>
    </row>
    <row r="135" spans="1:30" ht="11.25" customHeight="1">
      <c r="A135" s="863" t="s">
        <v>721</v>
      </c>
      <c r="B135" s="870">
        <v>1</v>
      </c>
      <c r="C135" s="870" t="s">
        <v>699</v>
      </c>
      <c r="D135" s="870" t="s">
        <v>722</v>
      </c>
      <c r="E135" s="870" t="s">
        <v>390</v>
      </c>
      <c r="F135" s="870" t="s">
        <v>700</v>
      </c>
      <c r="G135" s="870" t="s">
        <v>701</v>
      </c>
      <c r="H135" s="173">
        <v>2016</v>
      </c>
      <c r="I135" s="173"/>
      <c r="J135" s="173"/>
      <c r="K135" s="173"/>
      <c r="L135" s="173"/>
      <c r="M135" s="173"/>
      <c r="N135" s="173"/>
      <c r="O135" s="173"/>
      <c r="P135" s="173"/>
      <c r="Q135" s="173"/>
      <c r="R135" s="173"/>
      <c r="S135" s="173"/>
      <c r="T135" s="173"/>
      <c r="U135" s="173"/>
      <c r="V135" s="173"/>
      <c r="W135" s="173"/>
      <c r="X135" s="173"/>
      <c r="Y135" s="173"/>
      <c r="Z135" s="182">
        <v>0</v>
      </c>
      <c r="AA135" s="173"/>
      <c r="AB135" s="173"/>
      <c r="AC135" s="603"/>
      <c r="AD135" s="871" t="s">
        <v>702</v>
      </c>
    </row>
    <row r="136" spans="1:30" ht="12.75" customHeight="1">
      <c r="A136" s="864"/>
      <c r="B136" s="860"/>
      <c r="C136" s="860"/>
      <c r="D136" s="860"/>
      <c r="E136" s="860"/>
      <c r="F136" s="860"/>
      <c r="G136" s="860"/>
      <c r="H136" s="177">
        <v>2017</v>
      </c>
      <c r="I136" s="175"/>
      <c r="J136" s="175"/>
      <c r="K136" s="175"/>
      <c r="L136" s="175"/>
      <c r="M136" s="175"/>
      <c r="N136" s="175"/>
      <c r="O136" s="175"/>
      <c r="P136" s="175"/>
      <c r="Q136" s="175"/>
      <c r="R136" s="175"/>
      <c r="S136" s="175"/>
      <c r="T136" s="175"/>
      <c r="U136" s="175"/>
      <c r="V136" s="175"/>
      <c r="W136" s="175"/>
      <c r="X136" s="175"/>
      <c r="Y136" s="175"/>
      <c r="Z136" s="182">
        <v>0</v>
      </c>
      <c r="AA136" s="175"/>
      <c r="AB136" s="175"/>
      <c r="AC136" s="604"/>
      <c r="AD136" s="872"/>
    </row>
    <row r="137" spans="1:30" ht="12.75" customHeight="1">
      <c r="A137" s="864"/>
      <c r="B137" s="860"/>
      <c r="C137" s="860"/>
      <c r="D137" s="860"/>
      <c r="E137" s="860"/>
      <c r="F137" s="860"/>
      <c r="G137" s="860"/>
      <c r="H137" s="177">
        <v>2018</v>
      </c>
      <c r="I137" s="175"/>
      <c r="J137" s="175"/>
      <c r="K137" s="175"/>
      <c r="L137" s="175"/>
      <c r="M137" s="175"/>
      <c r="N137" s="175"/>
      <c r="O137" s="175"/>
      <c r="P137" s="175"/>
      <c r="Q137" s="175"/>
      <c r="R137" s="175"/>
      <c r="S137" s="175"/>
      <c r="T137" s="175"/>
      <c r="U137" s="175"/>
      <c r="V137" s="175"/>
      <c r="W137" s="175"/>
      <c r="X137" s="175"/>
      <c r="Y137" s="175"/>
      <c r="Z137" s="182">
        <v>0</v>
      </c>
      <c r="AA137" s="175"/>
      <c r="AB137" s="175"/>
      <c r="AC137" s="604"/>
      <c r="AD137" s="872"/>
    </row>
    <row r="138" spans="1:30" ht="12.75" customHeight="1">
      <c r="A138" s="864"/>
      <c r="B138" s="860"/>
      <c r="C138" s="860"/>
      <c r="D138" s="860"/>
      <c r="E138" s="860"/>
      <c r="F138" s="860"/>
      <c r="G138" s="860"/>
      <c r="H138" s="177">
        <v>2019</v>
      </c>
      <c r="I138" s="175"/>
      <c r="J138" s="175"/>
      <c r="K138" s="175"/>
      <c r="L138" s="175"/>
      <c r="M138" s="175"/>
      <c r="N138" s="175"/>
      <c r="O138" s="175"/>
      <c r="P138" s="175"/>
      <c r="Q138" s="175"/>
      <c r="R138" s="175"/>
      <c r="S138" s="175"/>
      <c r="T138" s="175"/>
      <c r="U138" s="175"/>
      <c r="V138" s="175"/>
      <c r="W138" s="175"/>
      <c r="X138" s="175"/>
      <c r="Y138" s="175"/>
      <c r="Z138" s="182">
        <v>5</v>
      </c>
      <c r="AA138" s="175"/>
      <c r="AB138" s="175"/>
      <c r="AC138" s="604"/>
      <c r="AD138" s="872"/>
    </row>
    <row r="139" spans="1:30" ht="12.75" customHeight="1">
      <c r="A139" s="864"/>
      <c r="B139" s="860"/>
      <c r="C139" s="860"/>
      <c r="D139" s="860"/>
      <c r="E139" s="860"/>
      <c r="F139" s="860"/>
      <c r="G139" s="860"/>
      <c r="H139" s="177">
        <v>2020</v>
      </c>
      <c r="I139" s="175"/>
      <c r="J139" s="175"/>
      <c r="K139" s="175"/>
      <c r="L139" s="175"/>
      <c r="M139" s="175"/>
      <c r="N139" s="175"/>
      <c r="O139" s="175"/>
      <c r="P139" s="175"/>
      <c r="Q139" s="175"/>
      <c r="R139" s="175"/>
      <c r="S139" s="175"/>
      <c r="T139" s="175"/>
      <c r="U139" s="175"/>
      <c r="V139" s="175"/>
      <c r="W139" s="175"/>
      <c r="X139" s="175"/>
      <c r="Y139" s="175"/>
      <c r="Z139" s="182">
        <v>9</v>
      </c>
      <c r="AA139" s="175"/>
      <c r="AB139" s="175"/>
      <c r="AC139" s="604"/>
      <c r="AD139" s="872"/>
    </row>
    <row r="140" spans="1:30" ht="12.75" customHeight="1">
      <c r="A140" s="864"/>
      <c r="B140" s="860"/>
      <c r="C140" s="860"/>
      <c r="D140" s="860"/>
      <c r="E140" s="860"/>
      <c r="F140" s="860"/>
      <c r="G140" s="860"/>
      <c r="H140" s="177">
        <v>2021</v>
      </c>
      <c r="I140" s="175"/>
      <c r="J140" s="175"/>
      <c r="K140" s="175"/>
      <c r="L140" s="175"/>
      <c r="M140" s="175"/>
      <c r="N140" s="175"/>
      <c r="O140" s="175"/>
      <c r="P140" s="175"/>
      <c r="Q140" s="175"/>
      <c r="R140" s="175"/>
      <c r="S140" s="175"/>
      <c r="T140" s="175"/>
      <c r="U140" s="175"/>
      <c r="V140" s="175"/>
      <c r="W140" s="175"/>
      <c r="X140" s="175"/>
      <c r="Y140" s="175"/>
      <c r="Z140" s="182">
        <v>12</v>
      </c>
      <c r="AA140" s="175"/>
      <c r="AB140" s="175"/>
      <c r="AC140" s="604"/>
      <c r="AD140" s="872"/>
    </row>
    <row r="141" spans="1:30" ht="12.75" customHeight="1">
      <c r="A141" s="864"/>
      <c r="B141" s="860"/>
      <c r="C141" s="860"/>
      <c r="D141" s="860"/>
      <c r="E141" s="860"/>
      <c r="F141" s="860"/>
      <c r="G141" s="860"/>
      <c r="H141" s="177">
        <v>2022</v>
      </c>
      <c r="I141" s="175"/>
      <c r="J141" s="175"/>
      <c r="K141" s="175"/>
      <c r="L141" s="175"/>
      <c r="M141" s="175"/>
      <c r="N141" s="175"/>
      <c r="O141" s="175"/>
      <c r="P141" s="175"/>
      <c r="Q141" s="175"/>
      <c r="R141" s="175"/>
      <c r="S141" s="175"/>
      <c r="T141" s="175"/>
      <c r="U141" s="175"/>
      <c r="V141" s="175"/>
      <c r="W141" s="175"/>
      <c r="X141" s="175"/>
      <c r="Y141" s="175"/>
      <c r="Z141" s="182">
        <v>12</v>
      </c>
      <c r="AA141" s="175"/>
      <c r="AB141" s="175"/>
      <c r="AC141" s="604"/>
      <c r="AD141" s="872"/>
    </row>
    <row r="142" spans="1:30" ht="13.5" customHeight="1" thickBot="1">
      <c r="A142" s="864"/>
      <c r="B142" s="860"/>
      <c r="C142" s="860"/>
      <c r="D142" s="860"/>
      <c r="E142" s="860"/>
      <c r="F142" s="860"/>
      <c r="G142" s="860"/>
      <c r="H142" s="177">
        <v>2023</v>
      </c>
      <c r="I142" s="175"/>
      <c r="J142" s="175"/>
      <c r="K142" s="175"/>
      <c r="L142" s="175"/>
      <c r="M142" s="175"/>
      <c r="N142" s="175"/>
      <c r="O142" s="175"/>
      <c r="P142" s="175"/>
      <c r="Q142" s="175"/>
      <c r="R142" s="175"/>
      <c r="S142" s="175"/>
      <c r="T142" s="175"/>
      <c r="U142" s="175"/>
      <c r="V142" s="175"/>
      <c r="W142" s="175"/>
      <c r="X142" s="175"/>
      <c r="Y142" s="175"/>
      <c r="Z142" s="183">
        <v>12</v>
      </c>
      <c r="AA142" s="175"/>
      <c r="AB142" s="175"/>
      <c r="AC142" s="604"/>
      <c r="AD142" s="872"/>
    </row>
    <row r="143" spans="1:30" ht="12.75" customHeight="1">
      <c r="A143" s="864"/>
      <c r="B143" s="870">
        <v>2</v>
      </c>
      <c r="C143" s="870" t="s">
        <v>709</v>
      </c>
      <c r="D143" s="870" t="s">
        <v>710</v>
      </c>
      <c r="E143" s="870" t="s">
        <v>390</v>
      </c>
      <c r="F143" s="870" t="s">
        <v>700</v>
      </c>
      <c r="G143" s="870" t="s">
        <v>701</v>
      </c>
      <c r="H143" s="173">
        <v>2016</v>
      </c>
      <c r="I143" s="173"/>
      <c r="J143" s="173"/>
      <c r="K143" s="173"/>
      <c r="L143" s="173"/>
      <c r="M143" s="173"/>
      <c r="N143" s="173"/>
      <c r="O143" s="173"/>
      <c r="P143" s="173"/>
      <c r="Q143" s="173"/>
      <c r="R143" s="173"/>
      <c r="S143" s="173"/>
      <c r="T143" s="173"/>
      <c r="U143" s="173"/>
      <c r="V143" s="173"/>
      <c r="W143" s="173"/>
      <c r="X143" s="173"/>
      <c r="Y143" s="173"/>
      <c r="Z143" s="181">
        <v>0</v>
      </c>
      <c r="AA143" s="173"/>
      <c r="AB143" s="173"/>
      <c r="AC143" s="603"/>
      <c r="AD143" s="871" t="s">
        <v>702</v>
      </c>
    </row>
    <row r="144" spans="1:30" ht="12.75" customHeight="1">
      <c r="A144" s="864"/>
      <c r="B144" s="860"/>
      <c r="C144" s="860"/>
      <c r="D144" s="860"/>
      <c r="E144" s="860"/>
      <c r="F144" s="860"/>
      <c r="G144" s="860"/>
      <c r="H144" s="177">
        <v>2017</v>
      </c>
      <c r="I144" s="175"/>
      <c r="J144" s="175"/>
      <c r="K144" s="175"/>
      <c r="L144" s="175"/>
      <c r="M144" s="175"/>
      <c r="N144" s="175"/>
      <c r="O144" s="175"/>
      <c r="P144" s="175"/>
      <c r="Q144" s="175"/>
      <c r="R144" s="175"/>
      <c r="S144" s="175"/>
      <c r="T144" s="175"/>
      <c r="U144" s="175"/>
      <c r="V144" s="175"/>
      <c r="W144" s="175"/>
      <c r="X144" s="175"/>
      <c r="Y144" s="175"/>
      <c r="Z144" s="182">
        <v>0</v>
      </c>
      <c r="AA144" s="175"/>
      <c r="AB144" s="175"/>
      <c r="AC144" s="604"/>
      <c r="AD144" s="872"/>
    </row>
    <row r="145" spans="1:30" ht="12.75" customHeight="1">
      <c r="A145" s="864"/>
      <c r="B145" s="860"/>
      <c r="C145" s="860"/>
      <c r="D145" s="860"/>
      <c r="E145" s="860"/>
      <c r="F145" s="860"/>
      <c r="G145" s="860"/>
      <c r="H145" s="177">
        <v>2018</v>
      </c>
      <c r="I145" s="175"/>
      <c r="J145" s="175"/>
      <c r="K145" s="175"/>
      <c r="L145" s="175"/>
      <c r="M145" s="175"/>
      <c r="N145" s="175"/>
      <c r="O145" s="175"/>
      <c r="P145" s="175"/>
      <c r="Q145" s="175"/>
      <c r="R145" s="175"/>
      <c r="S145" s="175"/>
      <c r="T145" s="175"/>
      <c r="U145" s="175"/>
      <c r="V145" s="175"/>
      <c r="W145" s="175"/>
      <c r="X145" s="175"/>
      <c r="Y145" s="175"/>
      <c r="Z145" s="182">
        <v>5</v>
      </c>
      <c r="AA145" s="175"/>
      <c r="AB145" s="175"/>
      <c r="AC145" s="604"/>
      <c r="AD145" s="872"/>
    </row>
    <row r="146" spans="1:30" ht="12.75" customHeight="1">
      <c r="A146" s="864"/>
      <c r="B146" s="860"/>
      <c r="C146" s="860"/>
      <c r="D146" s="860"/>
      <c r="E146" s="860"/>
      <c r="F146" s="860"/>
      <c r="G146" s="860"/>
      <c r="H146" s="177">
        <v>2019</v>
      </c>
      <c r="I146" s="175"/>
      <c r="J146" s="175"/>
      <c r="K146" s="175"/>
      <c r="L146" s="175"/>
      <c r="M146" s="175"/>
      <c r="N146" s="175"/>
      <c r="O146" s="175"/>
      <c r="P146" s="175"/>
      <c r="Q146" s="175"/>
      <c r="R146" s="175"/>
      <c r="S146" s="175"/>
      <c r="T146" s="175"/>
      <c r="U146" s="175"/>
      <c r="V146" s="175"/>
      <c r="W146" s="175"/>
      <c r="X146" s="175"/>
      <c r="Y146" s="175"/>
      <c r="Z146" s="184" t="s">
        <v>711</v>
      </c>
      <c r="AA146" s="175"/>
      <c r="AB146" s="175"/>
      <c r="AC146" s="604"/>
      <c r="AD146" s="872"/>
    </row>
    <row r="147" spans="1:30" ht="12.75" customHeight="1">
      <c r="A147" s="864"/>
      <c r="B147" s="860"/>
      <c r="C147" s="860"/>
      <c r="D147" s="860"/>
      <c r="E147" s="860"/>
      <c r="F147" s="860"/>
      <c r="G147" s="860"/>
      <c r="H147" s="177">
        <v>2020</v>
      </c>
      <c r="I147" s="175"/>
      <c r="J147" s="175"/>
      <c r="K147" s="175"/>
      <c r="L147" s="175"/>
      <c r="M147" s="175"/>
      <c r="N147" s="175"/>
      <c r="O147" s="175"/>
      <c r="P147" s="175"/>
      <c r="Q147" s="175"/>
      <c r="R147" s="175"/>
      <c r="S147" s="175"/>
      <c r="T147" s="175"/>
      <c r="U147" s="175"/>
      <c r="V147" s="175"/>
      <c r="W147" s="175"/>
      <c r="X147" s="175"/>
      <c r="Y147" s="175"/>
      <c r="Z147" s="184" t="s">
        <v>711</v>
      </c>
      <c r="AA147" s="175"/>
      <c r="AB147" s="175"/>
      <c r="AC147" s="604"/>
      <c r="AD147" s="872"/>
    </row>
    <row r="148" spans="1:30" ht="12.75" customHeight="1">
      <c r="A148" s="864"/>
      <c r="B148" s="860"/>
      <c r="C148" s="860"/>
      <c r="D148" s="860"/>
      <c r="E148" s="860"/>
      <c r="F148" s="860"/>
      <c r="G148" s="860"/>
      <c r="H148" s="177">
        <v>2021</v>
      </c>
      <c r="I148" s="175"/>
      <c r="J148" s="175"/>
      <c r="K148" s="175"/>
      <c r="L148" s="175"/>
      <c r="M148" s="175"/>
      <c r="N148" s="175"/>
      <c r="O148" s="175"/>
      <c r="P148" s="175"/>
      <c r="Q148" s="175"/>
      <c r="R148" s="175"/>
      <c r="S148" s="175"/>
      <c r="T148" s="175"/>
      <c r="U148" s="175"/>
      <c r="V148" s="175"/>
      <c r="W148" s="175"/>
      <c r="X148" s="175"/>
      <c r="Y148" s="175"/>
      <c r="Z148" s="184" t="s">
        <v>711</v>
      </c>
      <c r="AA148" s="175"/>
      <c r="AB148" s="175"/>
      <c r="AC148" s="604"/>
      <c r="AD148" s="872"/>
    </row>
    <row r="149" spans="1:30" ht="12.75" customHeight="1">
      <c r="A149" s="864"/>
      <c r="B149" s="860"/>
      <c r="C149" s="860"/>
      <c r="D149" s="860"/>
      <c r="E149" s="860"/>
      <c r="F149" s="860"/>
      <c r="G149" s="860"/>
      <c r="H149" s="177">
        <v>2022</v>
      </c>
      <c r="I149" s="175"/>
      <c r="J149" s="175"/>
      <c r="K149" s="175"/>
      <c r="L149" s="175"/>
      <c r="M149" s="175"/>
      <c r="N149" s="175"/>
      <c r="O149" s="175"/>
      <c r="P149" s="175"/>
      <c r="Q149" s="175"/>
      <c r="R149" s="175"/>
      <c r="S149" s="175"/>
      <c r="T149" s="175"/>
      <c r="U149" s="175"/>
      <c r="V149" s="175"/>
      <c r="W149" s="175"/>
      <c r="X149" s="175"/>
      <c r="Y149" s="175"/>
      <c r="Z149" s="184" t="s">
        <v>711</v>
      </c>
      <c r="AA149" s="175"/>
      <c r="AB149" s="175"/>
      <c r="AC149" s="604"/>
      <c r="AD149" s="872"/>
    </row>
    <row r="150" spans="1:30" ht="12.75" customHeight="1" thickBot="1">
      <c r="A150" s="864"/>
      <c r="B150" s="860"/>
      <c r="C150" s="860"/>
      <c r="D150" s="860"/>
      <c r="E150" s="860"/>
      <c r="F150" s="860"/>
      <c r="G150" s="860"/>
      <c r="H150" s="177">
        <v>2023</v>
      </c>
      <c r="I150" s="175"/>
      <c r="J150" s="175"/>
      <c r="K150" s="175"/>
      <c r="L150" s="175"/>
      <c r="M150" s="175"/>
      <c r="N150" s="175"/>
      <c r="O150" s="175"/>
      <c r="P150" s="175"/>
      <c r="Q150" s="175"/>
      <c r="R150" s="175"/>
      <c r="S150" s="175"/>
      <c r="T150" s="175"/>
      <c r="U150" s="175"/>
      <c r="V150" s="175"/>
      <c r="W150" s="175"/>
      <c r="X150" s="175"/>
      <c r="Y150" s="175"/>
      <c r="Z150" s="186" t="s">
        <v>711</v>
      </c>
      <c r="AA150" s="175"/>
      <c r="AB150" s="175"/>
      <c r="AC150" s="604"/>
      <c r="AD150" s="872"/>
    </row>
    <row r="151" spans="1:30" ht="11.25" customHeight="1">
      <c r="A151" s="864"/>
      <c r="B151" s="870">
        <v>3</v>
      </c>
      <c r="C151" s="870" t="s">
        <v>712</v>
      </c>
      <c r="D151" s="870" t="s">
        <v>723</v>
      </c>
      <c r="E151" s="870" t="s">
        <v>434</v>
      </c>
      <c r="F151" s="870" t="s">
        <v>700</v>
      </c>
      <c r="G151" s="870" t="s">
        <v>701</v>
      </c>
      <c r="H151" s="173">
        <v>2016</v>
      </c>
      <c r="I151" s="173"/>
      <c r="J151" s="173"/>
      <c r="K151" s="173"/>
      <c r="L151" s="173"/>
      <c r="M151" s="173"/>
      <c r="N151" s="173"/>
      <c r="O151" s="173"/>
      <c r="P151" s="173"/>
      <c r="Q151" s="173"/>
      <c r="R151" s="173"/>
      <c r="S151" s="173"/>
      <c r="T151" s="173"/>
      <c r="U151" s="173"/>
      <c r="V151" s="173"/>
      <c r="W151" s="173"/>
      <c r="X151" s="173"/>
      <c r="Y151" s="173"/>
      <c r="Z151" s="181">
        <v>0</v>
      </c>
      <c r="AA151" s="173"/>
      <c r="AB151" s="173"/>
      <c r="AC151" s="603"/>
      <c r="AD151" s="871" t="s">
        <v>702</v>
      </c>
    </row>
    <row r="152" spans="1:30" ht="12.75" customHeight="1">
      <c r="A152" s="864"/>
      <c r="B152" s="860"/>
      <c r="C152" s="860"/>
      <c r="D152" s="860"/>
      <c r="E152" s="860"/>
      <c r="F152" s="860"/>
      <c r="G152" s="860"/>
      <c r="H152" s="177">
        <v>2017</v>
      </c>
      <c r="I152" s="175"/>
      <c r="J152" s="175"/>
      <c r="K152" s="175"/>
      <c r="L152" s="175"/>
      <c r="M152" s="175"/>
      <c r="N152" s="175"/>
      <c r="O152" s="175"/>
      <c r="P152" s="175"/>
      <c r="Q152" s="175"/>
      <c r="R152" s="175"/>
      <c r="S152" s="175"/>
      <c r="T152" s="175"/>
      <c r="U152" s="175"/>
      <c r="V152" s="175"/>
      <c r="W152" s="175"/>
      <c r="X152" s="175"/>
      <c r="Y152" s="175"/>
      <c r="Z152" s="182">
        <v>0</v>
      </c>
      <c r="AA152" s="175"/>
      <c r="AB152" s="175"/>
      <c r="AC152" s="604"/>
      <c r="AD152" s="872"/>
    </row>
    <row r="153" spans="1:30" ht="12.75" customHeight="1">
      <c r="A153" s="864"/>
      <c r="B153" s="860"/>
      <c r="C153" s="860"/>
      <c r="D153" s="860"/>
      <c r="E153" s="860"/>
      <c r="F153" s="860"/>
      <c r="G153" s="860"/>
      <c r="H153" s="177">
        <v>2018</v>
      </c>
      <c r="I153" s="175"/>
      <c r="J153" s="175"/>
      <c r="K153" s="175"/>
      <c r="L153" s="175"/>
      <c r="M153" s="175"/>
      <c r="N153" s="175"/>
      <c r="O153" s="175"/>
      <c r="P153" s="175"/>
      <c r="Q153" s="175"/>
      <c r="R153" s="175"/>
      <c r="S153" s="175"/>
      <c r="T153" s="175"/>
      <c r="U153" s="175"/>
      <c r="V153" s="175"/>
      <c r="W153" s="175"/>
      <c r="X153" s="175"/>
      <c r="Y153" s="175"/>
      <c r="Z153" s="182">
        <v>0</v>
      </c>
      <c r="AA153" s="175"/>
      <c r="AB153" s="175"/>
      <c r="AC153" s="604"/>
      <c r="AD153" s="872"/>
    </row>
    <row r="154" spans="1:30" ht="12.75" customHeight="1">
      <c r="A154" s="864"/>
      <c r="B154" s="860"/>
      <c r="C154" s="860"/>
      <c r="D154" s="860"/>
      <c r="E154" s="860"/>
      <c r="F154" s="860"/>
      <c r="G154" s="860"/>
      <c r="H154" s="177">
        <v>2019</v>
      </c>
      <c r="I154" s="175"/>
      <c r="J154" s="175"/>
      <c r="K154" s="175"/>
      <c r="L154" s="175"/>
      <c r="M154" s="175"/>
      <c r="N154" s="175"/>
      <c r="O154" s="175"/>
      <c r="P154" s="175"/>
      <c r="Q154" s="175"/>
      <c r="R154" s="175"/>
      <c r="S154" s="175"/>
      <c r="T154" s="175"/>
      <c r="U154" s="175"/>
      <c r="V154" s="175"/>
      <c r="W154" s="175"/>
      <c r="X154" s="175"/>
      <c r="Y154" s="175"/>
      <c r="Z154" s="182">
        <v>192</v>
      </c>
      <c r="AA154" s="175"/>
      <c r="AB154" s="175"/>
      <c r="AC154" s="604"/>
      <c r="AD154" s="872"/>
    </row>
    <row r="155" spans="1:30" ht="12.75" customHeight="1">
      <c r="A155" s="864"/>
      <c r="B155" s="860"/>
      <c r="C155" s="860"/>
      <c r="D155" s="860"/>
      <c r="E155" s="860"/>
      <c r="F155" s="860"/>
      <c r="G155" s="860"/>
      <c r="H155" s="177">
        <v>2020</v>
      </c>
      <c r="I155" s="175"/>
      <c r="J155" s="175"/>
      <c r="K155" s="175"/>
      <c r="L155" s="175"/>
      <c r="M155" s="175"/>
      <c r="N155" s="175"/>
      <c r="O155" s="175"/>
      <c r="P155" s="175"/>
      <c r="Q155" s="175"/>
      <c r="R155" s="175"/>
      <c r="S155" s="175"/>
      <c r="T155" s="175"/>
      <c r="U155" s="175"/>
      <c r="V155" s="175"/>
      <c r="W155" s="175"/>
      <c r="X155" s="175"/>
      <c r="Y155" s="175"/>
      <c r="Z155" s="182">
        <v>336</v>
      </c>
      <c r="AA155" s="175"/>
      <c r="AB155" s="175"/>
      <c r="AC155" s="604"/>
      <c r="AD155" s="872"/>
    </row>
    <row r="156" spans="1:30" ht="12.75" customHeight="1">
      <c r="A156" s="864"/>
      <c r="B156" s="860"/>
      <c r="C156" s="860"/>
      <c r="D156" s="860"/>
      <c r="E156" s="860"/>
      <c r="F156" s="860"/>
      <c r="G156" s="860"/>
      <c r="H156" s="177">
        <v>2021</v>
      </c>
      <c r="I156" s="175"/>
      <c r="J156" s="175"/>
      <c r="K156" s="175"/>
      <c r="L156" s="175"/>
      <c r="M156" s="175"/>
      <c r="N156" s="175"/>
      <c r="O156" s="175"/>
      <c r="P156" s="175"/>
      <c r="Q156" s="175"/>
      <c r="R156" s="175"/>
      <c r="S156" s="175"/>
      <c r="T156" s="175"/>
      <c r="U156" s="175"/>
      <c r="V156" s="175"/>
      <c r="W156" s="175"/>
      <c r="X156" s="175"/>
      <c r="Y156" s="175"/>
      <c r="Z156" s="182">
        <v>480</v>
      </c>
      <c r="AA156" s="175"/>
      <c r="AB156" s="175"/>
      <c r="AC156" s="604"/>
      <c r="AD156" s="872"/>
    </row>
    <row r="157" spans="1:30" ht="12.75" customHeight="1">
      <c r="A157" s="864"/>
      <c r="B157" s="860"/>
      <c r="C157" s="860"/>
      <c r="D157" s="860"/>
      <c r="E157" s="860"/>
      <c r="F157" s="860"/>
      <c r="G157" s="860"/>
      <c r="H157" s="177">
        <v>2022</v>
      </c>
      <c r="I157" s="175"/>
      <c r="J157" s="175"/>
      <c r="K157" s="175"/>
      <c r="L157" s="175"/>
      <c r="M157" s="175"/>
      <c r="N157" s="175"/>
      <c r="O157" s="175"/>
      <c r="P157" s="175"/>
      <c r="Q157" s="175"/>
      <c r="R157" s="175"/>
      <c r="S157" s="175"/>
      <c r="T157" s="175"/>
      <c r="U157" s="175"/>
      <c r="V157" s="175"/>
      <c r="W157" s="175"/>
      <c r="X157" s="175"/>
      <c r="Y157" s="175"/>
      <c r="Z157" s="182">
        <v>480</v>
      </c>
      <c r="AA157" s="175"/>
      <c r="AB157" s="175"/>
      <c r="AC157" s="604"/>
      <c r="AD157" s="872"/>
    </row>
    <row r="158" spans="1:30" ht="13.5" customHeight="1" thickBot="1">
      <c r="A158" s="864"/>
      <c r="B158" s="860"/>
      <c r="C158" s="860"/>
      <c r="D158" s="860"/>
      <c r="E158" s="860"/>
      <c r="F158" s="860"/>
      <c r="G158" s="860"/>
      <c r="H158" s="177">
        <v>2023</v>
      </c>
      <c r="I158" s="175"/>
      <c r="J158" s="175"/>
      <c r="K158" s="175"/>
      <c r="L158" s="175"/>
      <c r="M158" s="175"/>
      <c r="N158" s="175"/>
      <c r="O158" s="175"/>
      <c r="P158" s="175"/>
      <c r="Q158" s="175"/>
      <c r="R158" s="175"/>
      <c r="S158" s="175"/>
      <c r="T158" s="175"/>
      <c r="U158" s="175"/>
      <c r="V158" s="175"/>
      <c r="W158" s="175"/>
      <c r="X158" s="175"/>
      <c r="Y158" s="175"/>
      <c r="Z158" s="183">
        <v>480</v>
      </c>
      <c r="AA158" s="175"/>
      <c r="AB158" s="175"/>
      <c r="AC158" s="604"/>
      <c r="AD158" s="872"/>
    </row>
    <row r="159" spans="1:30" ht="12.75" customHeight="1">
      <c r="A159" s="864"/>
      <c r="B159" s="870">
        <v>4</v>
      </c>
      <c r="C159" s="870" t="s">
        <v>714</v>
      </c>
      <c r="D159" s="870" t="s">
        <v>710</v>
      </c>
      <c r="E159" s="870" t="s">
        <v>434</v>
      </c>
      <c r="F159" s="870" t="s">
        <v>700</v>
      </c>
      <c r="G159" s="870" t="s">
        <v>701</v>
      </c>
      <c r="H159" s="173">
        <v>2016</v>
      </c>
      <c r="I159" s="173"/>
      <c r="J159" s="173"/>
      <c r="K159" s="173"/>
      <c r="L159" s="173"/>
      <c r="M159" s="173"/>
      <c r="N159" s="173"/>
      <c r="O159" s="173"/>
      <c r="P159" s="173"/>
      <c r="Q159" s="173"/>
      <c r="R159" s="173"/>
      <c r="S159" s="173"/>
      <c r="T159" s="173"/>
      <c r="U159" s="173"/>
      <c r="V159" s="173"/>
      <c r="W159" s="173"/>
      <c r="X159" s="173"/>
      <c r="Y159" s="173"/>
      <c r="Z159" s="181">
        <v>0</v>
      </c>
      <c r="AA159" s="173"/>
      <c r="AB159" s="173"/>
      <c r="AC159" s="603"/>
      <c r="AD159" s="871" t="s">
        <v>702</v>
      </c>
    </row>
    <row r="160" spans="1:30" ht="12.75" customHeight="1">
      <c r="A160" s="864"/>
      <c r="B160" s="860"/>
      <c r="C160" s="860"/>
      <c r="D160" s="860"/>
      <c r="E160" s="860"/>
      <c r="F160" s="860"/>
      <c r="G160" s="860"/>
      <c r="H160" s="177">
        <v>2017</v>
      </c>
      <c r="I160" s="175"/>
      <c r="J160" s="175"/>
      <c r="K160" s="175"/>
      <c r="L160" s="175"/>
      <c r="M160" s="175"/>
      <c r="N160" s="175"/>
      <c r="O160" s="175"/>
      <c r="P160" s="175"/>
      <c r="Q160" s="175"/>
      <c r="R160" s="175"/>
      <c r="S160" s="175"/>
      <c r="T160" s="175"/>
      <c r="U160" s="175"/>
      <c r="V160" s="175"/>
      <c r="W160" s="175"/>
      <c r="X160" s="175"/>
      <c r="Y160" s="175"/>
      <c r="Z160" s="182">
        <v>0</v>
      </c>
      <c r="AA160" s="175"/>
      <c r="AB160" s="175"/>
      <c r="AC160" s="604"/>
      <c r="AD160" s="872"/>
    </row>
    <row r="161" spans="1:30" ht="12.75" customHeight="1">
      <c r="A161" s="864"/>
      <c r="B161" s="860"/>
      <c r="C161" s="860"/>
      <c r="D161" s="860"/>
      <c r="E161" s="860"/>
      <c r="F161" s="860"/>
      <c r="G161" s="860"/>
      <c r="H161" s="177">
        <v>2018</v>
      </c>
      <c r="I161" s="175"/>
      <c r="J161" s="175"/>
      <c r="K161" s="175"/>
      <c r="L161" s="175"/>
      <c r="M161" s="175"/>
      <c r="N161" s="175"/>
      <c r="O161" s="175"/>
      <c r="P161" s="175"/>
      <c r="Q161" s="175"/>
      <c r="R161" s="175"/>
      <c r="S161" s="175"/>
      <c r="T161" s="175"/>
      <c r="U161" s="175"/>
      <c r="V161" s="175"/>
      <c r="W161" s="175"/>
      <c r="X161" s="175"/>
      <c r="Y161" s="175"/>
      <c r="Z161" s="182">
        <v>206</v>
      </c>
      <c r="AA161" s="175"/>
      <c r="AB161" s="175"/>
      <c r="AC161" s="604"/>
      <c r="AD161" s="872"/>
    </row>
    <row r="162" spans="1:30" ht="12.75" customHeight="1">
      <c r="A162" s="864"/>
      <c r="B162" s="860"/>
      <c r="C162" s="860"/>
      <c r="D162" s="860"/>
      <c r="E162" s="860"/>
      <c r="F162" s="860"/>
      <c r="G162" s="860"/>
      <c r="H162" s="177">
        <v>2019</v>
      </c>
      <c r="I162" s="175"/>
      <c r="J162" s="175"/>
      <c r="K162" s="175"/>
      <c r="L162" s="175"/>
      <c r="M162" s="175"/>
      <c r="N162" s="175"/>
      <c r="O162" s="175"/>
      <c r="P162" s="175"/>
      <c r="Q162" s="175"/>
      <c r="R162" s="175"/>
      <c r="S162" s="175"/>
      <c r="T162" s="175"/>
      <c r="U162" s="175"/>
      <c r="V162" s="175"/>
      <c r="W162" s="175"/>
      <c r="X162" s="175"/>
      <c r="Y162" s="175"/>
      <c r="Z162" s="184" t="s">
        <v>711</v>
      </c>
      <c r="AA162" s="175"/>
      <c r="AB162" s="175"/>
      <c r="AC162" s="604"/>
      <c r="AD162" s="872"/>
    </row>
    <row r="163" spans="1:30" ht="12.75" customHeight="1">
      <c r="A163" s="864"/>
      <c r="B163" s="860"/>
      <c r="C163" s="860"/>
      <c r="D163" s="860"/>
      <c r="E163" s="860"/>
      <c r="F163" s="860"/>
      <c r="G163" s="860"/>
      <c r="H163" s="177">
        <v>2020</v>
      </c>
      <c r="I163" s="175"/>
      <c r="J163" s="175"/>
      <c r="K163" s="175"/>
      <c r="L163" s="175"/>
      <c r="M163" s="175"/>
      <c r="N163" s="175"/>
      <c r="O163" s="175"/>
      <c r="P163" s="175"/>
      <c r="Q163" s="175"/>
      <c r="R163" s="175"/>
      <c r="S163" s="175"/>
      <c r="T163" s="175"/>
      <c r="U163" s="175"/>
      <c r="V163" s="175"/>
      <c r="W163" s="175"/>
      <c r="X163" s="175"/>
      <c r="Y163" s="175"/>
      <c r="Z163" s="184" t="s">
        <v>711</v>
      </c>
      <c r="AA163" s="175"/>
      <c r="AB163" s="175"/>
      <c r="AC163" s="604"/>
      <c r="AD163" s="872"/>
    </row>
    <row r="164" spans="1:30" ht="12.75" customHeight="1">
      <c r="A164" s="864"/>
      <c r="B164" s="860"/>
      <c r="C164" s="860"/>
      <c r="D164" s="860"/>
      <c r="E164" s="860"/>
      <c r="F164" s="860"/>
      <c r="G164" s="860"/>
      <c r="H164" s="177">
        <v>2021</v>
      </c>
      <c r="I164" s="175"/>
      <c r="J164" s="175"/>
      <c r="K164" s="175"/>
      <c r="L164" s="175"/>
      <c r="M164" s="175"/>
      <c r="N164" s="175"/>
      <c r="O164" s="175"/>
      <c r="P164" s="175"/>
      <c r="Q164" s="175"/>
      <c r="R164" s="175"/>
      <c r="S164" s="175"/>
      <c r="T164" s="175"/>
      <c r="U164" s="175"/>
      <c r="V164" s="175"/>
      <c r="W164" s="175"/>
      <c r="X164" s="175"/>
      <c r="Y164" s="175"/>
      <c r="Z164" s="184" t="s">
        <v>711</v>
      </c>
      <c r="AA164" s="175"/>
      <c r="AB164" s="175"/>
      <c r="AC164" s="604"/>
      <c r="AD164" s="872"/>
    </row>
    <row r="165" spans="1:30" ht="12.75" customHeight="1">
      <c r="A165" s="864"/>
      <c r="B165" s="860"/>
      <c r="C165" s="860"/>
      <c r="D165" s="860"/>
      <c r="E165" s="860"/>
      <c r="F165" s="860"/>
      <c r="G165" s="860"/>
      <c r="H165" s="177">
        <v>2022</v>
      </c>
      <c r="I165" s="175"/>
      <c r="J165" s="175"/>
      <c r="K165" s="175"/>
      <c r="L165" s="175"/>
      <c r="M165" s="175"/>
      <c r="N165" s="175"/>
      <c r="O165" s="175"/>
      <c r="P165" s="175"/>
      <c r="Q165" s="175"/>
      <c r="R165" s="175"/>
      <c r="S165" s="175"/>
      <c r="T165" s="175"/>
      <c r="U165" s="175"/>
      <c r="V165" s="175"/>
      <c r="W165" s="175"/>
      <c r="X165" s="175"/>
      <c r="Y165" s="175"/>
      <c r="Z165" s="184" t="s">
        <v>711</v>
      </c>
      <c r="AA165" s="175"/>
      <c r="AB165" s="175"/>
      <c r="AC165" s="604"/>
      <c r="AD165" s="872"/>
    </row>
    <row r="166" spans="1:30" ht="12.75" customHeight="1" thickBot="1">
      <c r="A166" s="864"/>
      <c r="B166" s="860"/>
      <c r="C166" s="860"/>
      <c r="D166" s="860"/>
      <c r="E166" s="860"/>
      <c r="F166" s="860"/>
      <c r="G166" s="860"/>
      <c r="H166" s="177">
        <v>2023</v>
      </c>
      <c r="I166" s="175"/>
      <c r="J166" s="175"/>
      <c r="K166" s="175"/>
      <c r="L166" s="175"/>
      <c r="M166" s="175"/>
      <c r="N166" s="175"/>
      <c r="O166" s="175"/>
      <c r="P166" s="175"/>
      <c r="Q166" s="175"/>
      <c r="R166" s="175"/>
      <c r="S166" s="175"/>
      <c r="T166" s="175"/>
      <c r="U166" s="175"/>
      <c r="V166" s="175"/>
      <c r="W166" s="175"/>
      <c r="X166" s="175"/>
      <c r="Y166" s="175"/>
      <c r="Z166" s="186" t="s">
        <v>711</v>
      </c>
      <c r="AA166" s="175"/>
      <c r="AB166" s="175"/>
      <c r="AC166" s="604"/>
      <c r="AD166" s="872"/>
    </row>
    <row r="167" spans="1:30" ht="11.25" customHeight="1">
      <c r="A167" s="864"/>
      <c r="B167" s="870">
        <v>5</v>
      </c>
      <c r="C167" s="870" t="s">
        <v>715</v>
      </c>
      <c r="D167" s="870" t="s">
        <v>724</v>
      </c>
      <c r="E167" s="870" t="s">
        <v>390</v>
      </c>
      <c r="F167" s="870" t="s">
        <v>700</v>
      </c>
      <c r="G167" s="870" t="s">
        <v>701</v>
      </c>
      <c r="H167" s="173">
        <v>2016</v>
      </c>
      <c r="I167" s="173"/>
      <c r="J167" s="173"/>
      <c r="K167" s="173"/>
      <c r="L167" s="173"/>
      <c r="M167" s="173"/>
      <c r="N167" s="173"/>
      <c r="O167" s="173"/>
      <c r="P167" s="173"/>
      <c r="Q167" s="173"/>
      <c r="R167" s="173"/>
      <c r="S167" s="173"/>
      <c r="T167" s="173"/>
      <c r="U167" s="173"/>
      <c r="V167" s="173"/>
      <c r="W167" s="173"/>
      <c r="X167" s="173"/>
      <c r="Y167" s="173"/>
      <c r="Z167" s="181">
        <v>0</v>
      </c>
      <c r="AA167" s="173"/>
      <c r="AB167" s="173"/>
      <c r="AC167" s="603"/>
      <c r="AD167" s="871" t="s">
        <v>702</v>
      </c>
    </row>
    <row r="168" spans="1:30" ht="12.75" customHeight="1">
      <c r="A168" s="864"/>
      <c r="B168" s="860"/>
      <c r="C168" s="860"/>
      <c r="D168" s="860"/>
      <c r="E168" s="860"/>
      <c r="F168" s="860"/>
      <c r="G168" s="860"/>
      <c r="H168" s="177">
        <v>2017</v>
      </c>
      <c r="I168" s="175"/>
      <c r="J168" s="175"/>
      <c r="K168" s="175"/>
      <c r="L168" s="175"/>
      <c r="M168" s="175"/>
      <c r="N168" s="175"/>
      <c r="O168" s="175"/>
      <c r="P168" s="175"/>
      <c r="Q168" s="175"/>
      <c r="R168" s="175"/>
      <c r="S168" s="175"/>
      <c r="T168" s="175"/>
      <c r="U168" s="175"/>
      <c r="V168" s="175"/>
      <c r="W168" s="175"/>
      <c r="X168" s="175"/>
      <c r="Y168" s="175"/>
      <c r="Z168" s="182">
        <v>0</v>
      </c>
      <c r="AA168" s="175"/>
      <c r="AB168" s="175"/>
      <c r="AC168" s="604"/>
      <c r="AD168" s="872"/>
    </row>
    <row r="169" spans="1:30" ht="12.75" customHeight="1">
      <c r="A169" s="864"/>
      <c r="B169" s="860"/>
      <c r="C169" s="860"/>
      <c r="D169" s="860"/>
      <c r="E169" s="860"/>
      <c r="F169" s="860"/>
      <c r="G169" s="860"/>
      <c r="H169" s="177">
        <v>2018</v>
      </c>
      <c r="I169" s="175"/>
      <c r="J169" s="175"/>
      <c r="K169" s="175"/>
      <c r="L169" s="175"/>
      <c r="M169" s="175"/>
      <c r="N169" s="175"/>
      <c r="O169" s="175"/>
      <c r="P169" s="175"/>
      <c r="Q169" s="175"/>
      <c r="R169" s="175"/>
      <c r="S169" s="175"/>
      <c r="T169" s="175"/>
      <c r="U169" s="175"/>
      <c r="V169" s="175"/>
      <c r="W169" s="175"/>
      <c r="X169" s="175"/>
      <c r="Y169" s="175"/>
      <c r="Z169" s="182">
        <v>0</v>
      </c>
      <c r="AA169" s="175"/>
      <c r="AB169" s="175"/>
      <c r="AC169" s="604"/>
      <c r="AD169" s="872"/>
    </row>
    <row r="170" spans="1:30" ht="12.75" customHeight="1">
      <c r="A170" s="864"/>
      <c r="B170" s="860"/>
      <c r="C170" s="860"/>
      <c r="D170" s="860"/>
      <c r="E170" s="860"/>
      <c r="F170" s="860"/>
      <c r="G170" s="860"/>
      <c r="H170" s="177">
        <v>2019</v>
      </c>
      <c r="I170" s="175"/>
      <c r="J170" s="175"/>
      <c r="K170" s="175"/>
      <c r="L170" s="175"/>
      <c r="M170" s="175"/>
      <c r="N170" s="175"/>
      <c r="O170" s="175"/>
      <c r="P170" s="175"/>
      <c r="Q170" s="175"/>
      <c r="R170" s="175"/>
      <c r="S170" s="175"/>
      <c r="T170" s="175"/>
      <c r="U170" s="175"/>
      <c r="V170" s="175"/>
      <c r="W170" s="175"/>
      <c r="X170" s="175"/>
      <c r="Y170" s="175"/>
      <c r="Z170" s="182">
        <v>22</v>
      </c>
      <c r="AA170" s="175"/>
      <c r="AB170" s="175"/>
      <c r="AC170" s="604"/>
      <c r="AD170" s="872"/>
    </row>
    <row r="171" spans="1:30" ht="12.75" customHeight="1">
      <c r="A171" s="864"/>
      <c r="B171" s="860"/>
      <c r="C171" s="860"/>
      <c r="D171" s="860"/>
      <c r="E171" s="860"/>
      <c r="F171" s="860"/>
      <c r="G171" s="860"/>
      <c r="H171" s="177">
        <v>2020</v>
      </c>
      <c r="I171" s="175"/>
      <c r="J171" s="175"/>
      <c r="K171" s="175"/>
      <c r="L171" s="175"/>
      <c r="M171" s="175"/>
      <c r="N171" s="175"/>
      <c r="O171" s="175"/>
      <c r="P171" s="175"/>
      <c r="Q171" s="175"/>
      <c r="R171" s="175"/>
      <c r="S171" s="175"/>
      <c r="T171" s="175"/>
      <c r="U171" s="175"/>
      <c r="V171" s="175"/>
      <c r="W171" s="175"/>
      <c r="X171" s="175"/>
      <c r="Y171" s="175"/>
      <c r="Z171" s="182">
        <v>66</v>
      </c>
      <c r="AA171" s="175"/>
      <c r="AB171" s="175"/>
      <c r="AC171" s="604"/>
      <c r="AD171" s="872"/>
    </row>
    <row r="172" spans="1:30" ht="12.75" customHeight="1">
      <c r="A172" s="864"/>
      <c r="B172" s="860"/>
      <c r="C172" s="860"/>
      <c r="D172" s="860"/>
      <c r="E172" s="860"/>
      <c r="F172" s="860"/>
      <c r="G172" s="860"/>
      <c r="H172" s="177">
        <v>2021</v>
      </c>
      <c r="I172" s="175"/>
      <c r="J172" s="175"/>
      <c r="K172" s="175"/>
      <c r="L172" s="175"/>
      <c r="M172" s="175"/>
      <c r="N172" s="175"/>
      <c r="O172" s="175"/>
      <c r="P172" s="175"/>
      <c r="Q172" s="175"/>
      <c r="R172" s="175"/>
      <c r="S172" s="175"/>
      <c r="T172" s="175"/>
      <c r="U172" s="175"/>
      <c r="V172" s="175"/>
      <c r="W172" s="175"/>
      <c r="X172" s="175"/>
      <c r="Y172" s="175"/>
      <c r="Z172" s="182">
        <v>110</v>
      </c>
      <c r="AA172" s="175"/>
      <c r="AB172" s="175"/>
      <c r="AC172" s="604"/>
      <c r="AD172" s="872"/>
    </row>
    <row r="173" spans="1:30" ht="12.75" customHeight="1">
      <c r="A173" s="864"/>
      <c r="B173" s="860"/>
      <c r="C173" s="860"/>
      <c r="D173" s="860"/>
      <c r="E173" s="860"/>
      <c r="F173" s="860"/>
      <c r="G173" s="860"/>
      <c r="H173" s="177">
        <v>2022</v>
      </c>
      <c r="I173" s="175"/>
      <c r="J173" s="175"/>
      <c r="K173" s="175"/>
      <c r="L173" s="175"/>
      <c r="M173" s="175"/>
      <c r="N173" s="175"/>
      <c r="O173" s="175"/>
      <c r="P173" s="175"/>
      <c r="Q173" s="175"/>
      <c r="R173" s="175"/>
      <c r="S173" s="175"/>
      <c r="T173" s="175"/>
      <c r="U173" s="175"/>
      <c r="V173" s="175"/>
      <c r="W173" s="175"/>
      <c r="X173" s="175"/>
      <c r="Y173" s="175"/>
      <c r="Z173" s="182">
        <v>110</v>
      </c>
      <c r="AA173" s="175"/>
      <c r="AB173" s="175"/>
      <c r="AC173" s="604"/>
      <c r="AD173" s="872"/>
    </row>
    <row r="174" spans="1:30" ht="13.5" customHeight="1" thickBot="1">
      <c r="A174" s="864"/>
      <c r="B174" s="860"/>
      <c r="C174" s="860"/>
      <c r="D174" s="860"/>
      <c r="E174" s="860"/>
      <c r="F174" s="860"/>
      <c r="G174" s="860"/>
      <c r="H174" s="177">
        <v>2023</v>
      </c>
      <c r="I174" s="175"/>
      <c r="J174" s="175"/>
      <c r="K174" s="175"/>
      <c r="L174" s="175"/>
      <c r="M174" s="175"/>
      <c r="N174" s="175"/>
      <c r="O174" s="175"/>
      <c r="P174" s="175"/>
      <c r="Q174" s="175"/>
      <c r="R174" s="175"/>
      <c r="S174" s="175"/>
      <c r="T174" s="175"/>
      <c r="U174" s="175"/>
      <c r="V174" s="175"/>
      <c r="W174" s="175"/>
      <c r="X174" s="175"/>
      <c r="Y174" s="175"/>
      <c r="Z174" s="183">
        <v>110</v>
      </c>
      <c r="AA174" s="175"/>
      <c r="AB174" s="175"/>
      <c r="AC174" s="604"/>
      <c r="AD174" s="872"/>
    </row>
    <row r="175" spans="1:30" ht="12.75" customHeight="1">
      <c r="A175" s="864"/>
      <c r="B175" s="870">
        <v>6</v>
      </c>
      <c r="C175" s="870" t="s">
        <v>725</v>
      </c>
      <c r="D175" s="870" t="s">
        <v>710</v>
      </c>
      <c r="E175" s="870" t="s">
        <v>390</v>
      </c>
      <c r="F175" s="870" t="s">
        <v>700</v>
      </c>
      <c r="G175" s="870" t="s">
        <v>701</v>
      </c>
      <c r="H175" s="173">
        <v>2016</v>
      </c>
      <c r="I175" s="173"/>
      <c r="J175" s="173"/>
      <c r="K175" s="173"/>
      <c r="L175" s="173"/>
      <c r="M175" s="173"/>
      <c r="N175" s="173"/>
      <c r="O175" s="173"/>
      <c r="P175" s="173"/>
      <c r="Q175" s="173"/>
      <c r="R175" s="173"/>
      <c r="S175" s="173"/>
      <c r="T175" s="173"/>
      <c r="U175" s="173"/>
      <c r="V175" s="173"/>
      <c r="W175" s="173"/>
      <c r="X175" s="173"/>
      <c r="Y175" s="173"/>
      <c r="Z175" s="181">
        <v>0</v>
      </c>
      <c r="AA175" s="173"/>
      <c r="AB175" s="173"/>
      <c r="AC175" s="603"/>
      <c r="AD175" s="871" t="s">
        <v>702</v>
      </c>
    </row>
    <row r="176" spans="1:30" ht="12.75" customHeight="1">
      <c r="A176" s="864"/>
      <c r="B176" s="860"/>
      <c r="C176" s="860"/>
      <c r="D176" s="860"/>
      <c r="E176" s="860"/>
      <c r="F176" s="860"/>
      <c r="G176" s="860"/>
      <c r="H176" s="177">
        <v>2017</v>
      </c>
      <c r="I176" s="175"/>
      <c r="J176" s="175"/>
      <c r="K176" s="175"/>
      <c r="L176" s="175"/>
      <c r="M176" s="175"/>
      <c r="N176" s="175"/>
      <c r="O176" s="175"/>
      <c r="P176" s="175"/>
      <c r="Q176" s="175"/>
      <c r="R176" s="175"/>
      <c r="S176" s="175"/>
      <c r="T176" s="175"/>
      <c r="U176" s="175"/>
      <c r="V176" s="175"/>
      <c r="W176" s="175"/>
      <c r="X176" s="175"/>
      <c r="Y176" s="175"/>
      <c r="Z176" s="182">
        <v>0</v>
      </c>
      <c r="AA176" s="175"/>
      <c r="AB176" s="175"/>
      <c r="AC176" s="604"/>
      <c r="AD176" s="872"/>
    </row>
    <row r="177" spans="1:30" ht="12.75" customHeight="1">
      <c r="A177" s="864"/>
      <c r="B177" s="860"/>
      <c r="C177" s="860"/>
      <c r="D177" s="860"/>
      <c r="E177" s="860"/>
      <c r="F177" s="860"/>
      <c r="G177" s="860"/>
      <c r="H177" s="177">
        <v>2018</v>
      </c>
      <c r="I177" s="175"/>
      <c r="J177" s="175"/>
      <c r="K177" s="175"/>
      <c r="L177" s="175"/>
      <c r="M177" s="175"/>
      <c r="N177" s="175"/>
      <c r="O177" s="175"/>
      <c r="P177" s="175"/>
      <c r="Q177" s="175"/>
      <c r="R177" s="175"/>
      <c r="S177" s="175"/>
      <c r="T177" s="175"/>
      <c r="U177" s="175"/>
      <c r="V177" s="175"/>
      <c r="W177" s="175"/>
      <c r="X177" s="175"/>
      <c r="Y177" s="175"/>
      <c r="Z177" s="182">
        <v>55</v>
      </c>
      <c r="AA177" s="175"/>
      <c r="AB177" s="175"/>
      <c r="AC177" s="604"/>
      <c r="AD177" s="872"/>
    </row>
    <row r="178" spans="1:30" ht="12.75" customHeight="1">
      <c r="A178" s="864"/>
      <c r="B178" s="860"/>
      <c r="C178" s="860"/>
      <c r="D178" s="860"/>
      <c r="E178" s="860"/>
      <c r="F178" s="860"/>
      <c r="G178" s="860"/>
      <c r="H178" s="177">
        <v>2019</v>
      </c>
      <c r="I178" s="175"/>
      <c r="J178" s="175"/>
      <c r="K178" s="175"/>
      <c r="L178" s="175"/>
      <c r="M178" s="175"/>
      <c r="N178" s="175"/>
      <c r="O178" s="175"/>
      <c r="P178" s="175"/>
      <c r="Q178" s="175"/>
      <c r="R178" s="175"/>
      <c r="S178" s="175"/>
      <c r="T178" s="175"/>
      <c r="U178" s="175"/>
      <c r="V178" s="175"/>
      <c r="W178" s="175"/>
      <c r="X178" s="175"/>
      <c r="Y178" s="175"/>
      <c r="Z178" s="184" t="s">
        <v>711</v>
      </c>
      <c r="AA178" s="175"/>
      <c r="AB178" s="175"/>
      <c r="AC178" s="604"/>
      <c r="AD178" s="872"/>
    </row>
    <row r="179" spans="1:30" ht="12.75" customHeight="1">
      <c r="A179" s="864"/>
      <c r="B179" s="860"/>
      <c r="C179" s="860"/>
      <c r="D179" s="860"/>
      <c r="E179" s="860"/>
      <c r="F179" s="860"/>
      <c r="G179" s="860"/>
      <c r="H179" s="177">
        <v>2020</v>
      </c>
      <c r="I179" s="175"/>
      <c r="J179" s="175"/>
      <c r="K179" s="175"/>
      <c r="L179" s="175"/>
      <c r="M179" s="175"/>
      <c r="N179" s="175"/>
      <c r="O179" s="175"/>
      <c r="P179" s="175"/>
      <c r="Q179" s="175"/>
      <c r="R179" s="175"/>
      <c r="S179" s="175"/>
      <c r="T179" s="175"/>
      <c r="U179" s="175"/>
      <c r="V179" s="175"/>
      <c r="W179" s="175"/>
      <c r="X179" s="175"/>
      <c r="Y179" s="175"/>
      <c r="Z179" s="184" t="s">
        <v>711</v>
      </c>
      <c r="AA179" s="175"/>
      <c r="AB179" s="175"/>
      <c r="AC179" s="604"/>
      <c r="AD179" s="872"/>
    </row>
    <row r="180" spans="1:30" ht="12.75" customHeight="1">
      <c r="A180" s="864"/>
      <c r="B180" s="860"/>
      <c r="C180" s="860"/>
      <c r="D180" s="860"/>
      <c r="E180" s="860"/>
      <c r="F180" s="860"/>
      <c r="G180" s="860"/>
      <c r="H180" s="177">
        <v>2021</v>
      </c>
      <c r="I180" s="175"/>
      <c r="J180" s="175"/>
      <c r="K180" s="175"/>
      <c r="L180" s="175"/>
      <c r="M180" s="175"/>
      <c r="N180" s="175"/>
      <c r="O180" s="175"/>
      <c r="P180" s="175"/>
      <c r="Q180" s="175"/>
      <c r="R180" s="175"/>
      <c r="S180" s="175"/>
      <c r="T180" s="175"/>
      <c r="U180" s="175"/>
      <c r="V180" s="175"/>
      <c r="W180" s="175"/>
      <c r="X180" s="175"/>
      <c r="Y180" s="175"/>
      <c r="Z180" s="184" t="s">
        <v>711</v>
      </c>
      <c r="AA180" s="175"/>
      <c r="AB180" s="175"/>
      <c r="AC180" s="604"/>
      <c r="AD180" s="872"/>
    </row>
    <row r="181" spans="1:30" ht="12.75" customHeight="1">
      <c r="A181" s="864"/>
      <c r="B181" s="860"/>
      <c r="C181" s="860"/>
      <c r="D181" s="860"/>
      <c r="E181" s="860"/>
      <c r="F181" s="860"/>
      <c r="G181" s="860"/>
      <c r="H181" s="177">
        <v>2022</v>
      </c>
      <c r="I181" s="175"/>
      <c r="J181" s="175"/>
      <c r="K181" s="175"/>
      <c r="L181" s="175"/>
      <c r="M181" s="175"/>
      <c r="N181" s="175"/>
      <c r="O181" s="175"/>
      <c r="P181" s="175"/>
      <c r="Q181" s="175"/>
      <c r="R181" s="175"/>
      <c r="S181" s="175"/>
      <c r="T181" s="175"/>
      <c r="U181" s="175"/>
      <c r="V181" s="175"/>
      <c r="W181" s="175"/>
      <c r="X181" s="175"/>
      <c r="Y181" s="175"/>
      <c r="Z181" s="184" t="s">
        <v>711</v>
      </c>
      <c r="AA181" s="175"/>
      <c r="AB181" s="175"/>
      <c r="AC181" s="604"/>
      <c r="AD181" s="872"/>
    </row>
    <row r="182" spans="1:30" ht="12.75" customHeight="1" thickBot="1">
      <c r="A182" s="864"/>
      <c r="B182" s="860"/>
      <c r="C182" s="860"/>
      <c r="D182" s="860"/>
      <c r="E182" s="860"/>
      <c r="F182" s="860"/>
      <c r="G182" s="860"/>
      <c r="H182" s="177">
        <v>2023</v>
      </c>
      <c r="I182" s="175"/>
      <c r="J182" s="175"/>
      <c r="K182" s="175"/>
      <c r="L182" s="175"/>
      <c r="M182" s="175"/>
      <c r="N182" s="175"/>
      <c r="O182" s="175"/>
      <c r="P182" s="175"/>
      <c r="Q182" s="175"/>
      <c r="R182" s="175"/>
      <c r="S182" s="175"/>
      <c r="T182" s="175"/>
      <c r="U182" s="175"/>
      <c r="V182" s="175"/>
      <c r="W182" s="175"/>
      <c r="X182" s="175"/>
      <c r="Y182" s="175"/>
      <c r="Z182" s="186" t="s">
        <v>711</v>
      </c>
      <c r="AA182" s="175"/>
      <c r="AB182" s="175"/>
      <c r="AC182" s="604"/>
      <c r="AD182" s="872"/>
    </row>
    <row r="183" spans="1:30" ht="12.75" customHeight="1">
      <c r="A183" s="864"/>
      <c r="B183" s="870">
        <v>7</v>
      </c>
      <c r="C183" s="870" t="s">
        <v>703</v>
      </c>
      <c r="D183" s="870" t="s">
        <v>704</v>
      </c>
      <c r="E183" s="870" t="s">
        <v>442</v>
      </c>
      <c r="F183" s="870" t="s">
        <v>700</v>
      </c>
      <c r="G183" s="870" t="s">
        <v>701</v>
      </c>
      <c r="H183" s="173">
        <v>2016</v>
      </c>
      <c r="I183" s="173"/>
      <c r="J183" s="173"/>
      <c r="K183" s="173"/>
      <c r="L183" s="173"/>
      <c r="M183" s="173"/>
      <c r="N183" s="173"/>
      <c r="O183" s="173"/>
      <c r="P183" s="173"/>
      <c r="Q183" s="173"/>
      <c r="R183" s="173"/>
      <c r="S183" s="173"/>
      <c r="T183" s="173"/>
      <c r="U183" s="173"/>
      <c r="V183" s="173"/>
      <c r="W183" s="173"/>
      <c r="X183" s="173"/>
      <c r="Y183" s="173"/>
      <c r="Z183" s="181">
        <v>142122</v>
      </c>
      <c r="AA183" s="173"/>
      <c r="AB183" s="173"/>
      <c r="AC183" s="603"/>
      <c r="AD183" s="871" t="s">
        <v>702</v>
      </c>
    </row>
    <row r="184" spans="1:30" ht="12.75" customHeight="1">
      <c r="A184" s="864"/>
      <c r="B184" s="860"/>
      <c r="C184" s="860"/>
      <c r="D184" s="860"/>
      <c r="E184" s="860"/>
      <c r="F184" s="860"/>
      <c r="G184" s="860"/>
      <c r="H184" s="177">
        <v>2017</v>
      </c>
      <c r="I184" s="175"/>
      <c r="J184" s="175"/>
      <c r="K184" s="175"/>
      <c r="L184" s="175"/>
      <c r="M184" s="175"/>
      <c r="N184" s="175"/>
      <c r="O184" s="175"/>
      <c r="P184" s="175"/>
      <c r="Q184" s="175"/>
      <c r="R184" s="175"/>
      <c r="S184" s="175"/>
      <c r="T184" s="175"/>
      <c r="U184" s="175"/>
      <c r="V184" s="175"/>
      <c r="W184" s="175"/>
      <c r="X184" s="175"/>
      <c r="Y184" s="175"/>
      <c r="Z184" s="182">
        <v>1658556</v>
      </c>
      <c r="AA184" s="175"/>
      <c r="AB184" s="175"/>
      <c r="AC184" s="604"/>
      <c r="AD184" s="872"/>
    </row>
    <row r="185" spans="1:30" ht="12.75" customHeight="1">
      <c r="A185" s="864"/>
      <c r="B185" s="860"/>
      <c r="C185" s="860"/>
      <c r="D185" s="860"/>
      <c r="E185" s="860"/>
      <c r="F185" s="860"/>
      <c r="G185" s="860"/>
      <c r="H185" s="177">
        <v>2018</v>
      </c>
      <c r="I185" s="175"/>
      <c r="J185" s="175"/>
      <c r="K185" s="175"/>
      <c r="L185" s="175"/>
      <c r="M185" s="175"/>
      <c r="N185" s="175"/>
      <c r="O185" s="175"/>
      <c r="P185" s="175"/>
      <c r="Q185" s="175"/>
      <c r="R185" s="175"/>
      <c r="S185" s="175"/>
      <c r="T185" s="175"/>
      <c r="U185" s="175"/>
      <c r="V185" s="175"/>
      <c r="W185" s="175"/>
      <c r="X185" s="175"/>
      <c r="Y185" s="175"/>
      <c r="Z185" s="182">
        <v>38157973</v>
      </c>
      <c r="AA185" s="175"/>
      <c r="AB185" s="175"/>
      <c r="AC185" s="604"/>
      <c r="AD185" s="872"/>
    </row>
    <row r="186" spans="1:30" ht="12.75" customHeight="1">
      <c r="A186" s="864"/>
      <c r="B186" s="860"/>
      <c r="C186" s="860"/>
      <c r="D186" s="860"/>
      <c r="E186" s="860"/>
      <c r="F186" s="860"/>
      <c r="G186" s="860"/>
      <c r="H186" s="177">
        <v>2019</v>
      </c>
      <c r="I186" s="175"/>
      <c r="J186" s="175"/>
      <c r="K186" s="175"/>
      <c r="L186" s="175"/>
      <c r="M186" s="175"/>
      <c r="N186" s="175"/>
      <c r="O186" s="175"/>
      <c r="P186" s="175"/>
      <c r="Q186" s="175"/>
      <c r="R186" s="175"/>
      <c r="S186" s="175"/>
      <c r="T186" s="175"/>
      <c r="U186" s="175"/>
      <c r="V186" s="175"/>
      <c r="W186" s="175"/>
      <c r="X186" s="175"/>
      <c r="Y186" s="175"/>
      <c r="Z186" s="182">
        <v>50076152</v>
      </c>
      <c r="AA186" s="175"/>
      <c r="AB186" s="175"/>
      <c r="AC186" s="604"/>
      <c r="AD186" s="872"/>
    </row>
    <row r="187" spans="1:30" ht="12.75" customHeight="1">
      <c r="A187" s="864"/>
      <c r="B187" s="860"/>
      <c r="C187" s="860"/>
      <c r="D187" s="860"/>
      <c r="E187" s="860"/>
      <c r="F187" s="860"/>
      <c r="G187" s="860"/>
      <c r="H187" s="177">
        <v>2020</v>
      </c>
      <c r="I187" s="175"/>
      <c r="J187" s="175"/>
      <c r="K187" s="175"/>
      <c r="L187" s="175"/>
      <c r="M187" s="175"/>
      <c r="N187" s="175"/>
      <c r="O187" s="175"/>
      <c r="P187" s="175"/>
      <c r="Q187" s="175"/>
      <c r="R187" s="175"/>
      <c r="S187" s="175"/>
      <c r="T187" s="175"/>
      <c r="U187" s="175"/>
      <c r="V187" s="175"/>
      <c r="W187" s="175"/>
      <c r="X187" s="175"/>
      <c r="Y187" s="175"/>
      <c r="Z187" s="182">
        <v>71723769</v>
      </c>
      <c r="AA187" s="175"/>
      <c r="AB187" s="175"/>
      <c r="AC187" s="604"/>
      <c r="AD187" s="872"/>
    </row>
    <row r="188" spans="1:30" ht="12.75" customHeight="1">
      <c r="A188" s="864"/>
      <c r="B188" s="860"/>
      <c r="C188" s="860"/>
      <c r="D188" s="860"/>
      <c r="E188" s="860"/>
      <c r="F188" s="860"/>
      <c r="G188" s="860"/>
      <c r="H188" s="177">
        <v>2021</v>
      </c>
      <c r="I188" s="175"/>
      <c r="J188" s="175"/>
      <c r="K188" s="175"/>
      <c r="L188" s="175"/>
      <c r="M188" s="175"/>
      <c r="N188" s="175"/>
      <c r="O188" s="175"/>
      <c r="P188" s="175"/>
      <c r="Q188" s="175"/>
      <c r="R188" s="175"/>
      <c r="S188" s="175"/>
      <c r="T188" s="175"/>
      <c r="U188" s="175"/>
      <c r="V188" s="175"/>
      <c r="W188" s="175"/>
      <c r="X188" s="175"/>
      <c r="Y188" s="175"/>
      <c r="Z188" s="182">
        <v>94600697</v>
      </c>
      <c r="AA188" s="175"/>
      <c r="AB188" s="175"/>
      <c r="AC188" s="604"/>
      <c r="AD188" s="872"/>
    </row>
    <row r="189" spans="1:30" ht="12.75" customHeight="1">
      <c r="A189" s="864"/>
      <c r="B189" s="860"/>
      <c r="C189" s="860"/>
      <c r="D189" s="860"/>
      <c r="E189" s="860"/>
      <c r="F189" s="860"/>
      <c r="G189" s="860"/>
      <c r="H189" s="177">
        <v>2022</v>
      </c>
      <c r="I189" s="175"/>
      <c r="J189" s="175"/>
      <c r="K189" s="175"/>
      <c r="L189" s="175"/>
      <c r="M189" s="175"/>
      <c r="N189" s="175"/>
      <c r="O189" s="175"/>
      <c r="P189" s="175"/>
      <c r="Q189" s="175"/>
      <c r="R189" s="175"/>
      <c r="S189" s="175"/>
      <c r="T189" s="175"/>
      <c r="U189" s="175"/>
      <c r="V189" s="175"/>
      <c r="W189" s="175"/>
      <c r="X189" s="175"/>
      <c r="Y189" s="175"/>
      <c r="Z189" s="182">
        <v>118513539</v>
      </c>
      <c r="AA189" s="175"/>
      <c r="AB189" s="175"/>
      <c r="AC189" s="604"/>
      <c r="AD189" s="872"/>
    </row>
    <row r="190" spans="1:30" ht="12.75" customHeight="1">
      <c r="A190" s="865"/>
      <c r="B190" s="860"/>
      <c r="C190" s="860"/>
      <c r="D190" s="860"/>
      <c r="E190" s="860"/>
      <c r="F190" s="860"/>
      <c r="G190" s="860"/>
      <c r="H190" s="177">
        <v>2023</v>
      </c>
      <c r="I190" s="175"/>
      <c r="J190" s="175"/>
      <c r="K190" s="175"/>
      <c r="L190" s="175"/>
      <c r="M190" s="175"/>
      <c r="N190" s="175"/>
      <c r="O190" s="175"/>
      <c r="P190" s="175"/>
      <c r="Q190" s="175"/>
      <c r="R190" s="175"/>
      <c r="S190" s="175"/>
      <c r="T190" s="175"/>
      <c r="U190" s="175"/>
      <c r="V190" s="175"/>
      <c r="W190" s="175"/>
      <c r="X190" s="175"/>
      <c r="Y190" s="175"/>
      <c r="Z190" s="182">
        <v>162352942</v>
      </c>
      <c r="AA190" s="175"/>
      <c r="AB190" s="175"/>
      <c r="AC190" s="604"/>
      <c r="AD190" s="872"/>
    </row>
    <row r="191" spans="1:30" ht="12.75" customHeight="1">
      <c r="A191" s="873" t="s">
        <v>146</v>
      </c>
      <c r="B191" s="874"/>
      <c r="C191" s="874"/>
      <c r="D191" s="874"/>
      <c r="E191" s="874"/>
      <c r="F191" s="874"/>
      <c r="G191" s="874"/>
      <c r="H191" s="874"/>
      <c r="I191" s="874"/>
      <c r="J191" s="874"/>
      <c r="K191" s="874"/>
      <c r="L191" s="874"/>
      <c r="M191" s="874"/>
      <c r="N191" s="874"/>
      <c r="O191" s="874"/>
      <c r="P191" s="874"/>
      <c r="Q191" s="874"/>
      <c r="R191" s="874"/>
      <c r="S191" s="874"/>
      <c r="T191" s="874"/>
      <c r="U191" s="874"/>
      <c r="V191" s="874"/>
      <c r="W191" s="874"/>
      <c r="X191" s="874"/>
      <c r="Y191" s="874"/>
      <c r="Z191" s="874"/>
      <c r="AA191" s="874"/>
      <c r="AB191" s="874"/>
      <c r="AC191" s="874"/>
      <c r="AD191" s="875"/>
    </row>
    <row r="192" spans="1:30" ht="10.5" customHeight="1" thickBot="1">
      <c r="A192" s="879"/>
      <c r="B192" s="880"/>
      <c r="C192" s="880"/>
      <c r="D192" s="880"/>
      <c r="E192" s="880"/>
      <c r="F192" s="880"/>
      <c r="G192" s="880"/>
      <c r="H192" s="880"/>
      <c r="I192" s="880"/>
      <c r="J192" s="880"/>
      <c r="K192" s="880"/>
      <c r="L192" s="880"/>
      <c r="M192" s="880"/>
      <c r="N192" s="880"/>
      <c r="O192" s="880"/>
      <c r="P192" s="880"/>
      <c r="Q192" s="880"/>
      <c r="R192" s="880"/>
      <c r="S192" s="880"/>
      <c r="T192" s="880"/>
      <c r="U192" s="880"/>
      <c r="V192" s="880"/>
      <c r="W192" s="880"/>
      <c r="X192" s="880"/>
      <c r="Y192" s="880"/>
      <c r="Z192" s="880"/>
      <c r="AA192" s="880"/>
      <c r="AB192" s="880"/>
      <c r="AC192" s="880"/>
      <c r="AD192" s="881"/>
    </row>
    <row r="193" spans="1:30" ht="11.25" customHeight="1">
      <c r="A193" s="863" t="s">
        <v>726</v>
      </c>
      <c r="B193" s="870">
        <v>1</v>
      </c>
      <c r="C193" s="870" t="s">
        <v>699</v>
      </c>
      <c r="D193" s="870" t="s">
        <v>452</v>
      </c>
      <c r="E193" s="870" t="s">
        <v>390</v>
      </c>
      <c r="F193" s="870" t="s">
        <v>700</v>
      </c>
      <c r="G193" s="870" t="s">
        <v>701</v>
      </c>
      <c r="H193" s="173">
        <v>2016</v>
      </c>
      <c r="I193" s="173"/>
      <c r="J193" s="173"/>
      <c r="K193" s="173"/>
      <c r="L193" s="173"/>
      <c r="M193" s="173"/>
      <c r="N193" s="173"/>
      <c r="O193" s="173"/>
      <c r="P193" s="173"/>
      <c r="Q193" s="173"/>
      <c r="R193" s="173"/>
      <c r="S193" s="173"/>
      <c r="T193" s="173"/>
      <c r="U193" s="173"/>
      <c r="V193" s="173"/>
      <c r="W193" s="173"/>
      <c r="X193" s="173"/>
      <c r="Y193" s="173"/>
      <c r="Z193" s="189">
        <v>0</v>
      </c>
      <c r="AA193" s="173"/>
      <c r="AB193" s="173"/>
      <c r="AC193" s="603"/>
      <c r="AD193" s="871" t="s">
        <v>702</v>
      </c>
    </row>
    <row r="194" spans="1:30" ht="12.75" customHeight="1">
      <c r="A194" s="864"/>
      <c r="B194" s="860"/>
      <c r="C194" s="860"/>
      <c r="D194" s="860"/>
      <c r="E194" s="860"/>
      <c r="F194" s="860"/>
      <c r="G194" s="860"/>
      <c r="H194" s="177">
        <v>2017</v>
      </c>
      <c r="I194" s="175"/>
      <c r="J194" s="175"/>
      <c r="K194" s="175"/>
      <c r="L194" s="175"/>
      <c r="M194" s="175"/>
      <c r="N194" s="175"/>
      <c r="O194" s="175"/>
      <c r="P194" s="175"/>
      <c r="Q194" s="175"/>
      <c r="R194" s="175"/>
      <c r="S194" s="175"/>
      <c r="T194" s="175"/>
      <c r="U194" s="175"/>
      <c r="V194" s="175"/>
      <c r="W194" s="175"/>
      <c r="X194" s="175"/>
      <c r="Y194" s="175"/>
      <c r="Z194" s="182">
        <v>0</v>
      </c>
      <c r="AA194" s="175"/>
      <c r="AB194" s="175"/>
      <c r="AC194" s="604"/>
      <c r="AD194" s="872"/>
    </row>
    <row r="195" spans="1:30" ht="12.75" customHeight="1">
      <c r="A195" s="864"/>
      <c r="B195" s="860"/>
      <c r="C195" s="860"/>
      <c r="D195" s="860"/>
      <c r="E195" s="860"/>
      <c r="F195" s="860"/>
      <c r="G195" s="860"/>
      <c r="H195" s="177">
        <v>2018</v>
      </c>
      <c r="I195" s="175"/>
      <c r="J195" s="175"/>
      <c r="K195" s="175"/>
      <c r="L195" s="175"/>
      <c r="M195" s="175"/>
      <c r="N195" s="175"/>
      <c r="O195" s="175"/>
      <c r="P195" s="175"/>
      <c r="Q195" s="175"/>
      <c r="R195" s="175"/>
      <c r="S195" s="175"/>
      <c r="T195" s="175"/>
      <c r="U195" s="175"/>
      <c r="V195" s="175"/>
      <c r="W195" s="175"/>
      <c r="X195" s="175"/>
      <c r="Y195" s="175"/>
      <c r="Z195" s="182">
        <v>4</v>
      </c>
      <c r="AA195" s="175"/>
      <c r="AB195" s="175"/>
      <c r="AC195" s="604"/>
      <c r="AD195" s="872"/>
    </row>
    <row r="196" spans="1:30" ht="12.75" customHeight="1">
      <c r="A196" s="864"/>
      <c r="B196" s="860"/>
      <c r="C196" s="860"/>
      <c r="D196" s="860"/>
      <c r="E196" s="860"/>
      <c r="F196" s="860"/>
      <c r="G196" s="860"/>
      <c r="H196" s="177">
        <v>2019</v>
      </c>
      <c r="I196" s="175"/>
      <c r="J196" s="175"/>
      <c r="K196" s="175"/>
      <c r="L196" s="175"/>
      <c r="M196" s="175"/>
      <c r="N196" s="175"/>
      <c r="O196" s="175"/>
      <c r="P196" s="175"/>
      <c r="Q196" s="175"/>
      <c r="R196" s="175"/>
      <c r="S196" s="175"/>
      <c r="T196" s="175"/>
      <c r="U196" s="175"/>
      <c r="V196" s="175"/>
      <c r="W196" s="175"/>
      <c r="X196" s="175"/>
      <c r="Y196" s="175"/>
      <c r="Z196" s="182">
        <v>4</v>
      </c>
      <c r="AA196" s="175"/>
      <c r="AB196" s="175"/>
      <c r="AC196" s="604"/>
      <c r="AD196" s="872"/>
    </row>
    <row r="197" spans="1:30" ht="12.75" customHeight="1">
      <c r="A197" s="864"/>
      <c r="B197" s="860"/>
      <c r="C197" s="860"/>
      <c r="D197" s="860"/>
      <c r="E197" s="860"/>
      <c r="F197" s="860"/>
      <c r="G197" s="860"/>
      <c r="H197" s="177">
        <v>2020</v>
      </c>
      <c r="I197" s="175"/>
      <c r="J197" s="175"/>
      <c r="K197" s="175"/>
      <c r="L197" s="175"/>
      <c r="M197" s="175"/>
      <c r="N197" s="175"/>
      <c r="O197" s="175"/>
      <c r="P197" s="175"/>
      <c r="Q197" s="175"/>
      <c r="R197" s="175"/>
      <c r="S197" s="175"/>
      <c r="T197" s="175"/>
      <c r="U197" s="175"/>
      <c r="V197" s="175"/>
      <c r="W197" s="175"/>
      <c r="X197" s="175"/>
      <c r="Y197" s="175"/>
      <c r="Z197" s="182">
        <v>28</v>
      </c>
      <c r="AA197" s="175"/>
      <c r="AB197" s="175"/>
      <c r="AC197" s="604"/>
      <c r="AD197" s="872"/>
    </row>
    <row r="198" spans="1:30" ht="12.75" customHeight="1">
      <c r="A198" s="864"/>
      <c r="B198" s="860"/>
      <c r="C198" s="860"/>
      <c r="D198" s="860"/>
      <c r="E198" s="860"/>
      <c r="F198" s="860"/>
      <c r="G198" s="860"/>
      <c r="H198" s="177">
        <v>2021</v>
      </c>
      <c r="I198" s="175"/>
      <c r="J198" s="175"/>
      <c r="K198" s="175"/>
      <c r="L198" s="175"/>
      <c r="M198" s="175"/>
      <c r="N198" s="175"/>
      <c r="O198" s="175"/>
      <c r="P198" s="175"/>
      <c r="Q198" s="175"/>
      <c r="R198" s="175"/>
      <c r="S198" s="175"/>
      <c r="T198" s="175"/>
      <c r="U198" s="175"/>
      <c r="V198" s="175"/>
      <c r="W198" s="175"/>
      <c r="X198" s="175"/>
      <c r="Y198" s="175"/>
      <c r="Z198" s="182">
        <v>28</v>
      </c>
      <c r="AA198" s="175"/>
      <c r="AB198" s="175"/>
      <c r="AC198" s="604"/>
      <c r="AD198" s="872"/>
    </row>
    <row r="199" spans="1:30" ht="12.75" customHeight="1">
      <c r="A199" s="864"/>
      <c r="B199" s="860"/>
      <c r="C199" s="860"/>
      <c r="D199" s="860"/>
      <c r="E199" s="860"/>
      <c r="F199" s="860"/>
      <c r="G199" s="860"/>
      <c r="H199" s="177">
        <v>2022</v>
      </c>
      <c r="I199" s="175"/>
      <c r="J199" s="175"/>
      <c r="K199" s="175"/>
      <c r="L199" s="175"/>
      <c r="M199" s="175"/>
      <c r="N199" s="175"/>
      <c r="O199" s="175"/>
      <c r="P199" s="175"/>
      <c r="Q199" s="175"/>
      <c r="R199" s="175"/>
      <c r="S199" s="175"/>
      <c r="T199" s="175"/>
      <c r="U199" s="175"/>
      <c r="V199" s="175"/>
      <c r="W199" s="175"/>
      <c r="X199" s="175"/>
      <c r="Y199" s="175"/>
      <c r="Z199" s="182">
        <v>28</v>
      </c>
      <c r="AA199" s="175"/>
      <c r="AB199" s="175"/>
      <c r="AC199" s="604"/>
      <c r="AD199" s="872"/>
    </row>
    <row r="200" spans="1:30" ht="13.5" customHeight="1" thickBot="1">
      <c r="A200" s="864"/>
      <c r="B200" s="860"/>
      <c r="C200" s="860"/>
      <c r="D200" s="860"/>
      <c r="E200" s="860"/>
      <c r="F200" s="860"/>
      <c r="G200" s="860"/>
      <c r="H200" s="177">
        <v>2023</v>
      </c>
      <c r="I200" s="175"/>
      <c r="J200" s="175"/>
      <c r="K200" s="175"/>
      <c r="L200" s="175"/>
      <c r="M200" s="175"/>
      <c r="N200" s="175"/>
      <c r="O200" s="175"/>
      <c r="P200" s="175"/>
      <c r="Q200" s="175"/>
      <c r="R200" s="175"/>
      <c r="S200" s="175"/>
      <c r="T200" s="175"/>
      <c r="U200" s="175"/>
      <c r="V200" s="175"/>
      <c r="W200" s="175"/>
      <c r="X200" s="175"/>
      <c r="Y200" s="175"/>
      <c r="Z200" s="183">
        <v>28</v>
      </c>
      <c r="AA200" s="175"/>
      <c r="AB200" s="175"/>
      <c r="AC200" s="604"/>
      <c r="AD200" s="872"/>
    </row>
    <row r="201" spans="1:30" ht="12.75" customHeight="1">
      <c r="A201" s="864"/>
      <c r="B201" s="870">
        <v>2</v>
      </c>
      <c r="C201" s="870" t="s">
        <v>712</v>
      </c>
      <c r="D201" s="870" t="s">
        <v>440</v>
      </c>
      <c r="E201" s="870" t="s">
        <v>390</v>
      </c>
      <c r="F201" s="870" t="s">
        <v>700</v>
      </c>
      <c r="G201" s="870" t="s">
        <v>701</v>
      </c>
      <c r="H201" s="173">
        <v>2016</v>
      </c>
      <c r="I201" s="173"/>
      <c r="J201" s="173"/>
      <c r="K201" s="173"/>
      <c r="L201" s="173"/>
      <c r="M201" s="173"/>
      <c r="N201" s="173"/>
      <c r="O201" s="173"/>
      <c r="P201" s="173"/>
      <c r="Q201" s="173"/>
      <c r="R201" s="173"/>
      <c r="S201" s="173"/>
      <c r="T201" s="173"/>
      <c r="U201" s="173"/>
      <c r="V201" s="173"/>
      <c r="W201" s="173"/>
      <c r="X201" s="173"/>
      <c r="Y201" s="173"/>
      <c r="Z201" s="181">
        <v>0</v>
      </c>
      <c r="AA201" s="173"/>
      <c r="AB201" s="173"/>
      <c r="AC201" s="603"/>
      <c r="AD201" s="871" t="s">
        <v>702</v>
      </c>
    </row>
    <row r="202" spans="1:30" ht="12.75" customHeight="1">
      <c r="A202" s="864"/>
      <c r="B202" s="860"/>
      <c r="C202" s="860"/>
      <c r="D202" s="860"/>
      <c r="E202" s="860"/>
      <c r="F202" s="860"/>
      <c r="G202" s="860"/>
      <c r="H202" s="177">
        <v>2017</v>
      </c>
      <c r="I202" s="175"/>
      <c r="J202" s="175"/>
      <c r="K202" s="175"/>
      <c r="L202" s="175"/>
      <c r="M202" s="175"/>
      <c r="N202" s="175"/>
      <c r="O202" s="175"/>
      <c r="P202" s="175"/>
      <c r="Q202" s="175"/>
      <c r="R202" s="175"/>
      <c r="S202" s="175"/>
      <c r="T202" s="175"/>
      <c r="U202" s="175"/>
      <c r="V202" s="175"/>
      <c r="W202" s="175"/>
      <c r="X202" s="175"/>
      <c r="Y202" s="175"/>
      <c r="Z202" s="182">
        <v>0</v>
      </c>
      <c r="AA202" s="175"/>
      <c r="AB202" s="175"/>
      <c r="AC202" s="604"/>
      <c r="AD202" s="872"/>
    </row>
    <row r="203" spans="1:30" ht="12.75" customHeight="1">
      <c r="A203" s="864"/>
      <c r="B203" s="860"/>
      <c r="C203" s="860"/>
      <c r="D203" s="860"/>
      <c r="E203" s="860"/>
      <c r="F203" s="860"/>
      <c r="G203" s="860"/>
      <c r="H203" s="177">
        <v>2018</v>
      </c>
      <c r="I203" s="175"/>
      <c r="J203" s="175"/>
      <c r="K203" s="175"/>
      <c r="L203" s="175"/>
      <c r="M203" s="175"/>
      <c r="N203" s="175"/>
      <c r="O203" s="175"/>
      <c r="P203" s="175"/>
      <c r="Q203" s="175"/>
      <c r="R203" s="175"/>
      <c r="S203" s="175"/>
      <c r="T203" s="175"/>
      <c r="U203" s="175"/>
      <c r="V203" s="175"/>
      <c r="W203" s="175"/>
      <c r="X203" s="175"/>
      <c r="Y203" s="175"/>
      <c r="Z203" s="182">
        <v>24</v>
      </c>
      <c r="AA203" s="175"/>
      <c r="AB203" s="175"/>
      <c r="AC203" s="604"/>
      <c r="AD203" s="872"/>
    </row>
    <row r="204" spans="1:30" ht="12.75" customHeight="1">
      <c r="A204" s="864"/>
      <c r="B204" s="860"/>
      <c r="C204" s="860"/>
      <c r="D204" s="860"/>
      <c r="E204" s="860"/>
      <c r="F204" s="860"/>
      <c r="G204" s="860"/>
      <c r="H204" s="177">
        <v>2019</v>
      </c>
      <c r="I204" s="175"/>
      <c r="J204" s="175"/>
      <c r="K204" s="175"/>
      <c r="L204" s="175"/>
      <c r="M204" s="175"/>
      <c r="N204" s="175"/>
      <c r="O204" s="175"/>
      <c r="P204" s="175"/>
      <c r="Q204" s="175"/>
      <c r="R204" s="175"/>
      <c r="S204" s="175"/>
      <c r="T204" s="175"/>
      <c r="U204" s="175"/>
      <c r="V204" s="175"/>
      <c r="W204" s="175"/>
      <c r="X204" s="175"/>
      <c r="Y204" s="175"/>
      <c r="Z204" s="182">
        <v>24</v>
      </c>
      <c r="AA204" s="175"/>
      <c r="AB204" s="175"/>
      <c r="AC204" s="604"/>
      <c r="AD204" s="872"/>
    </row>
    <row r="205" spans="1:30" ht="12.75" customHeight="1">
      <c r="A205" s="864"/>
      <c r="B205" s="860"/>
      <c r="C205" s="860"/>
      <c r="D205" s="860"/>
      <c r="E205" s="860"/>
      <c r="F205" s="860"/>
      <c r="G205" s="860"/>
      <c r="H205" s="177">
        <v>2020</v>
      </c>
      <c r="I205" s="175"/>
      <c r="J205" s="175"/>
      <c r="K205" s="175"/>
      <c r="L205" s="175"/>
      <c r="M205" s="175"/>
      <c r="N205" s="175"/>
      <c r="O205" s="175"/>
      <c r="P205" s="175"/>
      <c r="Q205" s="175"/>
      <c r="R205" s="175"/>
      <c r="S205" s="175"/>
      <c r="T205" s="175"/>
      <c r="U205" s="175"/>
      <c r="V205" s="175"/>
      <c r="W205" s="175"/>
      <c r="X205" s="175"/>
      <c r="Y205" s="175"/>
      <c r="Z205" s="182">
        <v>87</v>
      </c>
      <c r="AA205" s="175"/>
      <c r="AB205" s="175"/>
      <c r="AC205" s="604"/>
      <c r="AD205" s="872"/>
    </row>
    <row r="206" spans="1:30" ht="12.75" customHeight="1">
      <c r="A206" s="864"/>
      <c r="B206" s="860"/>
      <c r="C206" s="860"/>
      <c r="D206" s="860"/>
      <c r="E206" s="860"/>
      <c r="F206" s="860"/>
      <c r="G206" s="860"/>
      <c r="H206" s="177">
        <v>2021</v>
      </c>
      <c r="I206" s="175"/>
      <c r="J206" s="175"/>
      <c r="K206" s="175"/>
      <c r="L206" s="175"/>
      <c r="M206" s="175"/>
      <c r="N206" s="175"/>
      <c r="O206" s="175"/>
      <c r="P206" s="175"/>
      <c r="Q206" s="175"/>
      <c r="R206" s="175"/>
      <c r="S206" s="175"/>
      <c r="T206" s="175"/>
      <c r="U206" s="175"/>
      <c r="V206" s="175"/>
      <c r="W206" s="175"/>
      <c r="X206" s="175"/>
      <c r="Y206" s="175"/>
      <c r="Z206" s="182">
        <v>87</v>
      </c>
      <c r="AA206" s="175"/>
      <c r="AB206" s="175"/>
      <c r="AC206" s="604"/>
      <c r="AD206" s="872"/>
    </row>
    <row r="207" spans="1:30" ht="12.75" customHeight="1">
      <c r="A207" s="864"/>
      <c r="B207" s="860"/>
      <c r="C207" s="860"/>
      <c r="D207" s="860"/>
      <c r="E207" s="860"/>
      <c r="F207" s="860"/>
      <c r="G207" s="860"/>
      <c r="H207" s="177">
        <v>2022</v>
      </c>
      <c r="I207" s="175"/>
      <c r="J207" s="175"/>
      <c r="K207" s="175"/>
      <c r="L207" s="175"/>
      <c r="M207" s="175"/>
      <c r="N207" s="175"/>
      <c r="O207" s="175"/>
      <c r="P207" s="175"/>
      <c r="Q207" s="175"/>
      <c r="R207" s="175"/>
      <c r="S207" s="175"/>
      <c r="T207" s="175"/>
      <c r="U207" s="175"/>
      <c r="V207" s="175"/>
      <c r="W207" s="175"/>
      <c r="X207" s="175"/>
      <c r="Y207" s="175"/>
      <c r="Z207" s="182">
        <v>87</v>
      </c>
      <c r="AA207" s="175"/>
      <c r="AB207" s="175"/>
      <c r="AC207" s="604"/>
      <c r="AD207" s="872"/>
    </row>
    <row r="208" spans="1:30" ht="12.75" customHeight="1" thickBot="1">
      <c r="A208" s="864"/>
      <c r="B208" s="860"/>
      <c r="C208" s="860"/>
      <c r="D208" s="860"/>
      <c r="E208" s="860"/>
      <c r="F208" s="860"/>
      <c r="G208" s="860"/>
      <c r="H208" s="177">
        <v>2023</v>
      </c>
      <c r="I208" s="175"/>
      <c r="J208" s="175"/>
      <c r="K208" s="175"/>
      <c r="L208" s="175"/>
      <c r="M208" s="175"/>
      <c r="N208" s="175"/>
      <c r="O208" s="175"/>
      <c r="P208" s="175"/>
      <c r="Q208" s="175"/>
      <c r="R208" s="175"/>
      <c r="S208" s="175"/>
      <c r="T208" s="175"/>
      <c r="U208" s="175"/>
      <c r="V208" s="175"/>
      <c r="W208" s="175"/>
      <c r="X208" s="175"/>
      <c r="Y208" s="175"/>
      <c r="Z208" s="183">
        <v>87</v>
      </c>
      <c r="AA208" s="175"/>
      <c r="AB208" s="175"/>
      <c r="AC208" s="604"/>
      <c r="AD208" s="872"/>
    </row>
    <row r="209" spans="1:30" ht="9.75" customHeight="1">
      <c r="A209" s="864"/>
      <c r="B209" s="870">
        <v>3</v>
      </c>
      <c r="C209" s="870" t="s">
        <v>703</v>
      </c>
      <c r="D209" s="870" t="s">
        <v>704</v>
      </c>
      <c r="E209" s="870" t="s">
        <v>442</v>
      </c>
      <c r="F209" s="870" t="s">
        <v>700</v>
      </c>
      <c r="G209" s="870" t="s">
        <v>701</v>
      </c>
      <c r="H209" s="173">
        <v>2016</v>
      </c>
      <c r="I209" s="173"/>
      <c r="J209" s="173"/>
      <c r="K209" s="173"/>
      <c r="L209" s="173"/>
      <c r="M209" s="173"/>
      <c r="N209" s="173"/>
      <c r="O209" s="173"/>
      <c r="P209" s="173"/>
      <c r="Q209" s="173"/>
      <c r="R209" s="173"/>
      <c r="S209" s="173"/>
      <c r="T209" s="173"/>
      <c r="U209" s="173"/>
      <c r="V209" s="173"/>
      <c r="W209" s="173"/>
      <c r="X209" s="173"/>
      <c r="Y209" s="173"/>
      <c r="Z209" s="181">
        <v>1400527</v>
      </c>
      <c r="AA209" s="173"/>
      <c r="AB209" s="173"/>
      <c r="AC209" s="603"/>
      <c r="AD209" s="871" t="s">
        <v>702</v>
      </c>
    </row>
    <row r="210" spans="1:30" ht="10.5" customHeight="1">
      <c r="A210" s="864"/>
      <c r="B210" s="860"/>
      <c r="C210" s="860"/>
      <c r="D210" s="860"/>
      <c r="E210" s="860"/>
      <c r="F210" s="860"/>
      <c r="G210" s="860"/>
      <c r="H210" s="177">
        <v>2017</v>
      </c>
      <c r="I210" s="175"/>
      <c r="J210" s="175"/>
      <c r="K210" s="175"/>
      <c r="L210" s="175"/>
      <c r="M210" s="175"/>
      <c r="N210" s="175"/>
      <c r="O210" s="175"/>
      <c r="P210" s="175"/>
      <c r="Q210" s="175"/>
      <c r="R210" s="175"/>
      <c r="S210" s="175"/>
      <c r="T210" s="175"/>
      <c r="U210" s="175"/>
      <c r="V210" s="175"/>
      <c r="W210" s="175"/>
      <c r="X210" s="175"/>
      <c r="Y210" s="175"/>
      <c r="Z210" s="182">
        <v>13886332</v>
      </c>
      <c r="AA210" s="175"/>
      <c r="AB210" s="175"/>
      <c r="AC210" s="604"/>
      <c r="AD210" s="872"/>
    </row>
    <row r="211" spans="1:30" ht="10.5" customHeight="1">
      <c r="A211" s="864"/>
      <c r="B211" s="860"/>
      <c r="C211" s="860"/>
      <c r="D211" s="860"/>
      <c r="E211" s="860"/>
      <c r="F211" s="860"/>
      <c r="G211" s="860"/>
      <c r="H211" s="177">
        <v>2018</v>
      </c>
      <c r="I211" s="175"/>
      <c r="J211" s="175"/>
      <c r="K211" s="175"/>
      <c r="L211" s="175"/>
      <c r="M211" s="175"/>
      <c r="N211" s="175"/>
      <c r="O211" s="175"/>
      <c r="P211" s="175"/>
      <c r="Q211" s="175"/>
      <c r="R211" s="175"/>
      <c r="S211" s="175"/>
      <c r="T211" s="175"/>
      <c r="U211" s="175"/>
      <c r="V211" s="175"/>
      <c r="W211" s="175"/>
      <c r="X211" s="175"/>
      <c r="Y211" s="175"/>
      <c r="Z211" s="182">
        <v>46743517</v>
      </c>
      <c r="AA211" s="175"/>
      <c r="AB211" s="175"/>
      <c r="AC211" s="604"/>
      <c r="AD211" s="872"/>
    </row>
    <row r="212" spans="1:30" ht="10.5" customHeight="1">
      <c r="A212" s="864"/>
      <c r="B212" s="860"/>
      <c r="C212" s="860"/>
      <c r="D212" s="860"/>
      <c r="E212" s="860"/>
      <c r="F212" s="860"/>
      <c r="G212" s="860"/>
      <c r="H212" s="177">
        <v>2019</v>
      </c>
      <c r="I212" s="175"/>
      <c r="J212" s="175"/>
      <c r="K212" s="175"/>
      <c r="L212" s="175"/>
      <c r="M212" s="175"/>
      <c r="N212" s="175"/>
      <c r="O212" s="175"/>
      <c r="P212" s="175"/>
      <c r="Q212" s="175"/>
      <c r="R212" s="175"/>
      <c r="S212" s="175"/>
      <c r="T212" s="175"/>
      <c r="U212" s="175"/>
      <c r="V212" s="175"/>
      <c r="W212" s="175"/>
      <c r="X212" s="175"/>
      <c r="Y212" s="175"/>
      <c r="Z212" s="182">
        <v>61350312</v>
      </c>
      <c r="AA212" s="175"/>
      <c r="AB212" s="175"/>
      <c r="AC212" s="604"/>
      <c r="AD212" s="872"/>
    </row>
    <row r="213" spans="1:30" ht="10.5" customHeight="1">
      <c r="A213" s="864"/>
      <c r="B213" s="860"/>
      <c r="C213" s="860"/>
      <c r="D213" s="860"/>
      <c r="E213" s="860"/>
      <c r="F213" s="860"/>
      <c r="G213" s="860"/>
      <c r="H213" s="177">
        <v>2020</v>
      </c>
      <c r="I213" s="175"/>
      <c r="J213" s="175"/>
      <c r="K213" s="175"/>
      <c r="L213" s="175"/>
      <c r="M213" s="175"/>
      <c r="N213" s="175"/>
      <c r="O213" s="175"/>
      <c r="P213" s="175"/>
      <c r="Q213" s="175"/>
      <c r="R213" s="175"/>
      <c r="S213" s="175"/>
      <c r="T213" s="175"/>
      <c r="U213" s="175"/>
      <c r="V213" s="175"/>
      <c r="W213" s="175"/>
      <c r="X213" s="175"/>
      <c r="Y213" s="175"/>
      <c r="Z213" s="182">
        <v>87871680</v>
      </c>
      <c r="AA213" s="175"/>
      <c r="AB213" s="175"/>
      <c r="AC213" s="604"/>
      <c r="AD213" s="872"/>
    </row>
    <row r="214" spans="1:30" ht="10.5" customHeight="1">
      <c r="A214" s="864"/>
      <c r="B214" s="860"/>
      <c r="C214" s="860"/>
      <c r="D214" s="860"/>
      <c r="E214" s="860"/>
      <c r="F214" s="860"/>
      <c r="G214" s="860"/>
      <c r="H214" s="177">
        <v>2021</v>
      </c>
      <c r="I214" s="175"/>
      <c r="J214" s="175"/>
      <c r="K214" s="175"/>
      <c r="L214" s="175"/>
      <c r="M214" s="175"/>
      <c r="N214" s="175"/>
      <c r="O214" s="175"/>
      <c r="P214" s="175"/>
      <c r="Q214" s="175"/>
      <c r="R214" s="175"/>
      <c r="S214" s="175"/>
      <c r="T214" s="175"/>
      <c r="U214" s="175"/>
      <c r="V214" s="175"/>
      <c r="W214" s="175"/>
      <c r="X214" s="175"/>
      <c r="Y214" s="175"/>
      <c r="Z214" s="182">
        <v>115899127</v>
      </c>
      <c r="AA214" s="175"/>
      <c r="AB214" s="175"/>
      <c r="AC214" s="604"/>
      <c r="AD214" s="872"/>
    </row>
    <row r="215" spans="1:30" ht="10.5" customHeight="1">
      <c r="A215" s="864"/>
      <c r="B215" s="860"/>
      <c r="C215" s="860"/>
      <c r="D215" s="860"/>
      <c r="E215" s="860"/>
      <c r="F215" s="860"/>
      <c r="G215" s="860"/>
      <c r="H215" s="177">
        <v>2022</v>
      </c>
      <c r="I215" s="175"/>
      <c r="J215" s="175"/>
      <c r="K215" s="175"/>
      <c r="L215" s="175"/>
      <c r="M215" s="175"/>
      <c r="N215" s="175"/>
      <c r="O215" s="175"/>
      <c r="P215" s="175"/>
      <c r="Q215" s="175"/>
      <c r="R215" s="175"/>
      <c r="S215" s="175"/>
      <c r="T215" s="175"/>
      <c r="U215" s="175"/>
      <c r="V215" s="175"/>
      <c r="W215" s="175"/>
      <c r="X215" s="175"/>
      <c r="Y215" s="175"/>
      <c r="Z215" s="182">
        <v>145195713</v>
      </c>
      <c r="AA215" s="175"/>
      <c r="AB215" s="175"/>
      <c r="AC215" s="604"/>
      <c r="AD215" s="872"/>
    </row>
    <row r="216" spans="1:30" ht="10.5" customHeight="1">
      <c r="A216" s="865"/>
      <c r="B216" s="860"/>
      <c r="C216" s="860"/>
      <c r="D216" s="860"/>
      <c r="E216" s="860"/>
      <c r="F216" s="860"/>
      <c r="G216" s="860"/>
      <c r="H216" s="177">
        <v>2023</v>
      </c>
      <c r="I216" s="175"/>
      <c r="J216" s="175"/>
      <c r="K216" s="175"/>
      <c r="L216" s="175"/>
      <c r="M216" s="175"/>
      <c r="N216" s="175"/>
      <c r="O216" s="175"/>
      <c r="P216" s="175"/>
      <c r="Q216" s="175"/>
      <c r="R216" s="175"/>
      <c r="S216" s="175"/>
      <c r="T216" s="175"/>
      <c r="U216" s="175"/>
      <c r="V216" s="175"/>
      <c r="W216" s="175"/>
      <c r="X216" s="175"/>
      <c r="Y216" s="175"/>
      <c r="Z216" s="182">
        <v>198905132</v>
      </c>
      <c r="AA216" s="175"/>
      <c r="AB216" s="175"/>
      <c r="AC216" s="604"/>
      <c r="AD216" s="872"/>
    </row>
    <row r="217" spans="1:30" ht="10.5" customHeight="1">
      <c r="A217" s="873" t="s">
        <v>146</v>
      </c>
      <c r="B217" s="874"/>
      <c r="C217" s="874"/>
      <c r="D217" s="874"/>
      <c r="E217" s="874"/>
      <c r="F217" s="874"/>
      <c r="G217" s="874"/>
      <c r="H217" s="874"/>
      <c r="I217" s="874"/>
      <c r="J217" s="874"/>
      <c r="K217" s="874"/>
      <c r="L217" s="874"/>
      <c r="M217" s="874"/>
      <c r="N217" s="874"/>
      <c r="O217" s="874"/>
      <c r="P217" s="874"/>
      <c r="Q217" s="874"/>
      <c r="R217" s="874"/>
      <c r="S217" s="874"/>
      <c r="T217" s="874"/>
      <c r="U217" s="874"/>
      <c r="V217" s="874"/>
      <c r="W217" s="874"/>
      <c r="X217" s="874"/>
      <c r="Y217" s="874"/>
      <c r="Z217" s="874"/>
      <c r="AA217" s="874"/>
      <c r="AB217" s="874"/>
      <c r="AC217" s="874"/>
      <c r="AD217" s="875"/>
    </row>
    <row r="218" spans="1:30" ht="10.5" customHeight="1" thickBot="1">
      <c r="A218" s="879"/>
      <c r="B218" s="880"/>
      <c r="C218" s="880"/>
      <c r="D218" s="880"/>
      <c r="E218" s="880"/>
      <c r="F218" s="880"/>
      <c r="G218" s="880"/>
      <c r="H218" s="880"/>
      <c r="I218" s="880"/>
      <c r="J218" s="880"/>
      <c r="K218" s="880"/>
      <c r="L218" s="880"/>
      <c r="M218" s="880"/>
      <c r="N218" s="880"/>
      <c r="O218" s="880"/>
      <c r="P218" s="880"/>
      <c r="Q218" s="880"/>
      <c r="R218" s="880"/>
      <c r="S218" s="880"/>
      <c r="T218" s="880"/>
      <c r="U218" s="880"/>
      <c r="V218" s="880"/>
      <c r="W218" s="880"/>
      <c r="X218" s="880"/>
      <c r="Y218" s="880"/>
      <c r="Z218" s="880"/>
      <c r="AA218" s="880"/>
      <c r="AB218" s="880"/>
      <c r="AC218" s="880"/>
      <c r="AD218" s="881"/>
    </row>
    <row r="219" spans="1:30" ht="9.75" customHeight="1">
      <c r="A219" s="863" t="s">
        <v>727</v>
      </c>
      <c r="B219" s="870">
        <v>1</v>
      </c>
      <c r="C219" s="870" t="s">
        <v>728</v>
      </c>
      <c r="D219" s="870" t="s">
        <v>439</v>
      </c>
      <c r="E219" s="870" t="s">
        <v>434</v>
      </c>
      <c r="F219" s="870" t="s">
        <v>700</v>
      </c>
      <c r="G219" s="870" t="s">
        <v>701</v>
      </c>
      <c r="H219" s="173">
        <v>2016</v>
      </c>
      <c r="I219" s="173"/>
      <c r="J219" s="173"/>
      <c r="K219" s="173"/>
      <c r="L219" s="173"/>
      <c r="M219" s="173"/>
      <c r="N219" s="173"/>
      <c r="O219" s="173"/>
      <c r="P219" s="173"/>
      <c r="Q219" s="173"/>
      <c r="R219" s="173"/>
      <c r="S219" s="173"/>
      <c r="T219" s="173"/>
      <c r="U219" s="173"/>
      <c r="V219" s="173"/>
      <c r="W219" s="173"/>
      <c r="X219" s="173"/>
      <c r="Y219" s="173"/>
      <c r="Z219" s="182">
        <v>0</v>
      </c>
      <c r="AA219" s="173"/>
      <c r="AB219" s="173"/>
      <c r="AC219" s="603"/>
      <c r="AD219" s="871" t="s">
        <v>702</v>
      </c>
    </row>
    <row r="220" spans="1:30" ht="10.5" customHeight="1">
      <c r="A220" s="864"/>
      <c r="B220" s="860"/>
      <c r="C220" s="860"/>
      <c r="D220" s="860"/>
      <c r="E220" s="860"/>
      <c r="F220" s="860"/>
      <c r="G220" s="860"/>
      <c r="H220" s="177">
        <v>2017</v>
      </c>
      <c r="I220" s="175"/>
      <c r="J220" s="175"/>
      <c r="K220" s="175"/>
      <c r="L220" s="175"/>
      <c r="M220" s="175"/>
      <c r="N220" s="175"/>
      <c r="O220" s="175"/>
      <c r="P220" s="175"/>
      <c r="Q220" s="175"/>
      <c r="R220" s="175"/>
      <c r="S220" s="175"/>
      <c r="T220" s="175"/>
      <c r="U220" s="175"/>
      <c r="V220" s="175"/>
      <c r="W220" s="175"/>
      <c r="X220" s="175"/>
      <c r="Y220" s="175"/>
      <c r="Z220" s="182">
        <v>0</v>
      </c>
      <c r="AA220" s="175"/>
      <c r="AB220" s="175"/>
      <c r="AC220" s="604"/>
      <c r="AD220" s="872"/>
    </row>
    <row r="221" spans="1:30" ht="10.5" customHeight="1">
      <c r="A221" s="864"/>
      <c r="B221" s="860"/>
      <c r="C221" s="860"/>
      <c r="D221" s="860"/>
      <c r="E221" s="860"/>
      <c r="F221" s="860"/>
      <c r="G221" s="860"/>
      <c r="H221" s="177">
        <v>2018</v>
      </c>
      <c r="I221" s="175"/>
      <c r="J221" s="175"/>
      <c r="K221" s="175"/>
      <c r="L221" s="175"/>
      <c r="M221" s="175"/>
      <c r="N221" s="175"/>
      <c r="O221" s="175"/>
      <c r="P221" s="175"/>
      <c r="Q221" s="175"/>
      <c r="R221" s="175"/>
      <c r="S221" s="175"/>
      <c r="T221" s="175"/>
      <c r="U221" s="175"/>
      <c r="V221" s="175"/>
      <c r="W221" s="175"/>
      <c r="X221" s="175"/>
      <c r="Y221" s="175"/>
      <c r="Z221" s="182">
        <v>37</v>
      </c>
      <c r="AA221" s="175"/>
      <c r="AB221" s="175"/>
      <c r="AC221" s="604"/>
      <c r="AD221" s="872"/>
    </row>
    <row r="222" spans="1:30" ht="9" customHeight="1">
      <c r="A222" s="864"/>
      <c r="B222" s="860"/>
      <c r="C222" s="860"/>
      <c r="D222" s="860"/>
      <c r="E222" s="860"/>
      <c r="F222" s="860"/>
      <c r="G222" s="860"/>
      <c r="H222" s="177">
        <v>2019</v>
      </c>
      <c r="I222" s="175"/>
      <c r="J222" s="175"/>
      <c r="K222" s="175"/>
      <c r="L222" s="175"/>
      <c r="M222" s="175"/>
      <c r="N222" s="175"/>
      <c r="O222" s="175"/>
      <c r="P222" s="175"/>
      <c r="Q222" s="175"/>
      <c r="R222" s="175"/>
      <c r="S222" s="175"/>
      <c r="T222" s="175"/>
      <c r="U222" s="175"/>
      <c r="V222" s="175"/>
      <c r="W222" s="175"/>
      <c r="X222" s="175"/>
      <c r="Y222" s="175"/>
      <c r="Z222" s="182">
        <v>70</v>
      </c>
      <c r="AA222" s="175"/>
      <c r="AB222" s="175"/>
      <c r="AC222" s="604"/>
      <c r="AD222" s="872"/>
    </row>
    <row r="223" spans="1:30" ht="10.5" customHeight="1">
      <c r="A223" s="864"/>
      <c r="B223" s="860"/>
      <c r="C223" s="860"/>
      <c r="D223" s="860"/>
      <c r="E223" s="860"/>
      <c r="F223" s="860"/>
      <c r="G223" s="860"/>
      <c r="H223" s="177">
        <v>2020</v>
      </c>
      <c r="I223" s="175"/>
      <c r="J223" s="175"/>
      <c r="K223" s="175"/>
      <c r="L223" s="175"/>
      <c r="M223" s="175"/>
      <c r="N223" s="175"/>
      <c r="O223" s="175"/>
      <c r="P223" s="175"/>
      <c r="Q223" s="175"/>
      <c r="R223" s="175"/>
      <c r="S223" s="175"/>
      <c r="T223" s="175"/>
      <c r="U223" s="175"/>
      <c r="V223" s="175"/>
      <c r="W223" s="175"/>
      <c r="X223" s="175"/>
      <c r="Y223" s="175"/>
      <c r="Z223" s="182">
        <v>140</v>
      </c>
      <c r="AA223" s="175"/>
      <c r="AB223" s="175"/>
      <c r="AC223" s="604"/>
      <c r="AD223" s="872"/>
    </row>
    <row r="224" spans="1:30" ht="11.25" customHeight="1">
      <c r="A224" s="864"/>
      <c r="B224" s="860"/>
      <c r="C224" s="860"/>
      <c r="D224" s="860"/>
      <c r="E224" s="860"/>
      <c r="F224" s="860"/>
      <c r="G224" s="860"/>
      <c r="H224" s="177">
        <v>2021</v>
      </c>
      <c r="I224" s="175"/>
      <c r="J224" s="175"/>
      <c r="K224" s="175"/>
      <c r="L224" s="175"/>
      <c r="M224" s="175"/>
      <c r="N224" s="175"/>
      <c r="O224" s="175"/>
      <c r="P224" s="175"/>
      <c r="Q224" s="175"/>
      <c r="R224" s="175"/>
      <c r="S224" s="175"/>
      <c r="T224" s="175"/>
      <c r="U224" s="175"/>
      <c r="V224" s="175"/>
      <c r="W224" s="175"/>
      <c r="X224" s="175"/>
      <c r="Y224" s="175"/>
      <c r="Z224" s="182">
        <v>200</v>
      </c>
      <c r="AA224" s="175"/>
      <c r="AB224" s="175"/>
      <c r="AC224" s="604"/>
      <c r="AD224" s="872"/>
    </row>
    <row r="225" spans="1:30" ht="10.5" customHeight="1">
      <c r="A225" s="864"/>
      <c r="B225" s="860"/>
      <c r="C225" s="860"/>
      <c r="D225" s="860"/>
      <c r="E225" s="860"/>
      <c r="F225" s="860"/>
      <c r="G225" s="860"/>
      <c r="H225" s="177">
        <v>2022</v>
      </c>
      <c r="I225" s="175"/>
      <c r="J225" s="175"/>
      <c r="K225" s="175"/>
      <c r="L225" s="175"/>
      <c r="M225" s="175"/>
      <c r="N225" s="175"/>
      <c r="O225" s="175"/>
      <c r="P225" s="175"/>
      <c r="Q225" s="175"/>
      <c r="R225" s="175"/>
      <c r="S225" s="175"/>
      <c r="T225" s="175"/>
      <c r="U225" s="175"/>
      <c r="V225" s="175"/>
      <c r="W225" s="175"/>
      <c r="X225" s="175"/>
      <c r="Y225" s="175"/>
      <c r="Z225" s="182">
        <v>250</v>
      </c>
      <c r="AA225" s="175"/>
      <c r="AB225" s="175"/>
      <c r="AC225" s="604"/>
      <c r="AD225" s="872"/>
    </row>
    <row r="226" spans="1:30" ht="10.5" customHeight="1" thickBot="1">
      <c r="A226" s="864"/>
      <c r="B226" s="860"/>
      <c r="C226" s="860"/>
      <c r="D226" s="860"/>
      <c r="E226" s="860"/>
      <c r="F226" s="860"/>
      <c r="G226" s="860"/>
      <c r="H226" s="177">
        <v>2023</v>
      </c>
      <c r="I226" s="175"/>
      <c r="J226" s="175"/>
      <c r="K226" s="175"/>
      <c r="L226" s="175"/>
      <c r="M226" s="175"/>
      <c r="N226" s="175"/>
      <c r="O226" s="175"/>
      <c r="P226" s="175"/>
      <c r="Q226" s="175"/>
      <c r="R226" s="175"/>
      <c r="S226" s="175"/>
      <c r="T226" s="175"/>
      <c r="U226" s="175"/>
      <c r="V226" s="175"/>
      <c r="W226" s="175"/>
      <c r="X226" s="175"/>
      <c r="Y226" s="175"/>
      <c r="Z226" s="183">
        <v>274</v>
      </c>
      <c r="AA226" s="175"/>
      <c r="AB226" s="175"/>
      <c r="AC226" s="604"/>
      <c r="AD226" s="872"/>
    </row>
    <row r="227" spans="1:30" ht="12.75" customHeight="1">
      <c r="A227" s="864"/>
      <c r="B227" s="870">
        <v>2</v>
      </c>
      <c r="C227" s="870" t="s">
        <v>703</v>
      </c>
      <c r="D227" s="870" t="s">
        <v>704</v>
      </c>
      <c r="E227" s="870" t="s">
        <v>442</v>
      </c>
      <c r="F227" s="870" t="s">
        <v>700</v>
      </c>
      <c r="G227" s="870" t="s">
        <v>701</v>
      </c>
      <c r="H227" s="173">
        <v>2016</v>
      </c>
      <c r="I227" s="173"/>
      <c r="J227" s="173"/>
      <c r="K227" s="173"/>
      <c r="L227" s="173"/>
      <c r="M227" s="173"/>
      <c r="N227" s="173"/>
      <c r="O227" s="173"/>
      <c r="P227" s="173"/>
      <c r="Q227" s="173"/>
      <c r="R227" s="173"/>
      <c r="S227" s="173"/>
      <c r="T227" s="173"/>
      <c r="U227" s="173"/>
      <c r="V227" s="173"/>
      <c r="W227" s="173"/>
      <c r="X227" s="173"/>
      <c r="Y227" s="173"/>
      <c r="Z227" s="181">
        <v>11817415</v>
      </c>
      <c r="AA227" s="173"/>
      <c r="AB227" s="173"/>
      <c r="AC227" s="603"/>
      <c r="AD227" s="871" t="s">
        <v>702</v>
      </c>
    </row>
    <row r="228" spans="1:30" ht="12.75" customHeight="1">
      <c r="A228" s="864"/>
      <c r="B228" s="860"/>
      <c r="C228" s="860"/>
      <c r="D228" s="860"/>
      <c r="E228" s="860"/>
      <c r="F228" s="860"/>
      <c r="G228" s="860"/>
      <c r="H228" s="177">
        <v>2017</v>
      </c>
      <c r="I228" s="175"/>
      <c r="J228" s="175"/>
      <c r="K228" s="175"/>
      <c r="L228" s="175"/>
      <c r="M228" s="175"/>
      <c r="N228" s="175"/>
      <c r="O228" s="175"/>
      <c r="P228" s="175"/>
      <c r="Q228" s="175"/>
      <c r="R228" s="175"/>
      <c r="S228" s="175"/>
      <c r="T228" s="175"/>
      <c r="U228" s="175"/>
      <c r="V228" s="175"/>
      <c r="W228" s="175"/>
      <c r="X228" s="175"/>
      <c r="Y228" s="175"/>
      <c r="Z228" s="182">
        <v>70592250</v>
      </c>
      <c r="AA228" s="175"/>
      <c r="AB228" s="175"/>
      <c r="AC228" s="604"/>
      <c r="AD228" s="872"/>
    </row>
    <row r="229" spans="1:30" ht="12.75" customHeight="1">
      <c r="A229" s="864"/>
      <c r="B229" s="860"/>
      <c r="C229" s="860"/>
      <c r="D229" s="860"/>
      <c r="E229" s="860"/>
      <c r="F229" s="860"/>
      <c r="G229" s="860"/>
      <c r="H229" s="177">
        <v>2018</v>
      </c>
      <c r="I229" s="175"/>
      <c r="J229" s="175"/>
      <c r="K229" s="175"/>
      <c r="L229" s="175"/>
      <c r="M229" s="175"/>
      <c r="N229" s="175"/>
      <c r="O229" s="175"/>
      <c r="P229" s="175"/>
      <c r="Q229" s="175"/>
      <c r="R229" s="175"/>
      <c r="S229" s="175"/>
      <c r="T229" s="175"/>
      <c r="U229" s="175"/>
      <c r="V229" s="175"/>
      <c r="W229" s="175"/>
      <c r="X229" s="175"/>
      <c r="Y229" s="175"/>
      <c r="Z229" s="182">
        <v>70592250</v>
      </c>
      <c r="AA229" s="175"/>
      <c r="AB229" s="175"/>
      <c r="AC229" s="604"/>
      <c r="AD229" s="872"/>
    </row>
    <row r="230" spans="1:30" ht="12.75" customHeight="1">
      <c r="A230" s="864"/>
      <c r="B230" s="860"/>
      <c r="C230" s="860"/>
      <c r="D230" s="860"/>
      <c r="E230" s="860"/>
      <c r="F230" s="860"/>
      <c r="G230" s="860"/>
      <c r="H230" s="177">
        <v>2019</v>
      </c>
      <c r="I230" s="175"/>
      <c r="J230" s="175"/>
      <c r="K230" s="175"/>
      <c r="L230" s="175"/>
      <c r="M230" s="175"/>
      <c r="N230" s="175"/>
      <c r="O230" s="175"/>
      <c r="P230" s="175"/>
      <c r="Q230" s="175"/>
      <c r="R230" s="175"/>
      <c r="S230" s="175"/>
      <c r="T230" s="175"/>
      <c r="U230" s="175"/>
      <c r="V230" s="175"/>
      <c r="W230" s="175"/>
      <c r="X230" s="175"/>
      <c r="Y230" s="175"/>
      <c r="Z230" s="182">
        <v>141700995</v>
      </c>
      <c r="AA230" s="175"/>
      <c r="AB230" s="175"/>
      <c r="AC230" s="604"/>
      <c r="AD230" s="872"/>
    </row>
    <row r="231" spans="1:30" ht="12.75" customHeight="1">
      <c r="A231" s="864"/>
      <c r="B231" s="860"/>
      <c r="C231" s="860"/>
      <c r="D231" s="860"/>
      <c r="E231" s="860"/>
      <c r="F231" s="860"/>
      <c r="G231" s="860"/>
      <c r="H231" s="177">
        <v>2020</v>
      </c>
      <c r="I231" s="175"/>
      <c r="J231" s="175"/>
      <c r="K231" s="175"/>
      <c r="L231" s="175"/>
      <c r="M231" s="175"/>
      <c r="N231" s="175"/>
      <c r="O231" s="175"/>
      <c r="P231" s="175"/>
      <c r="Q231" s="175"/>
      <c r="R231" s="175"/>
      <c r="S231" s="175"/>
      <c r="T231" s="175"/>
      <c r="U231" s="175"/>
      <c r="V231" s="175"/>
      <c r="W231" s="175"/>
      <c r="X231" s="175"/>
      <c r="Y231" s="175"/>
      <c r="Z231" s="182">
        <v>202957477</v>
      </c>
      <c r="AA231" s="175"/>
      <c r="AB231" s="175"/>
      <c r="AC231" s="604"/>
      <c r="AD231" s="872"/>
    </row>
    <row r="232" spans="1:30" ht="12.75" customHeight="1">
      <c r="A232" s="864"/>
      <c r="B232" s="860"/>
      <c r="C232" s="860"/>
      <c r="D232" s="860"/>
      <c r="E232" s="860"/>
      <c r="F232" s="860"/>
      <c r="G232" s="860"/>
      <c r="H232" s="177">
        <v>2021</v>
      </c>
      <c r="I232" s="175"/>
      <c r="J232" s="175"/>
      <c r="K232" s="175"/>
      <c r="L232" s="175"/>
      <c r="M232" s="175"/>
      <c r="N232" s="175"/>
      <c r="O232" s="175"/>
      <c r="P232" s="175"/>
      <c r="Q232" s="175"/>
      <c r="R232" s="175"/>
      <c r="S232" s="175"/>
      <c r="T232" s="175"/>
      <c r="U232" s="175"/>
      <c r="V232" s="175"/>
      <c r="W232" s="175"/>
      <c r="X232" s="175"/>
      <c r="Y232" s="175"/>
      <c r="Z232" s="182">
        <v>267692553</v>
      </c>
      <c r="AA232" s="175"/>
      <c r="AB232" s="175"/>
      <c r="AC232" s="604"/>
      <c r="AD232" s="872"/>
    </row>
    <row r="233" spans="1:30" ht="12.75" customHeight="1">
      <c r="A233" s="864"/>
      <c r="B233" s="860"/>
      <c r="C233" s="860"/>
      <c r="D233" s="860"/>
      <c r="E233" s="860"/>
      <c r="F233" s="860"/>
      <c r="G233" s="860"/>
      <c r="H233" s="177">
        <v>2022</v>
      </c>
      <c r="I233" s="175"/>
      <c r="J233" s="175"/>
      <c r="K233" s="175"/>
      <c r="L233" s="175"/>
      <c r="M233" s="175"/>
      <c r="N233" s="175"/>
      <c r="O233" s="175"/>
      <c r="P233" s="175"/>
      <c r="Q233" s="175"/>
      <c r="R233" s="175"/>
      <c r="S233" s="175"/>
      <c r="T233" s="175"/>
      <c r="U233" s="175"/>
      <c r="V233" s="175"/>
      <c r="W233" s="175"/>
      <c r="X233" s="175"/>
      <c r="Y233" s="175"/>
      <c r="Z233" s="182">
        <v>335358962</v>
      </c>
      <c r="AA233" s="175"/>
      <c r="AB233" s="175"/>
      <c r="AC233" s="604"/>
      <c r="AD233" s="872"/>
    </row>
    <row r="234" spans="1:30" ht="12.75" customHeight="1">
      <c r="A234" s="865"/>
      <c r="B234" s="860"/>
      <c r="C234" s="860"/>
      <c r="D234" s="860"/>
      <c r="E234" s="860"/>
      <c r="F234" s="860"/>
      <c r="G234" s="860"/>
      <c r="H234" s="177">
        <v>2023</v>
      </c>
      <c r="I234" s="175"/>
      <c r="J234" s="175"/>
      <c r="K234" s="175"/>
      <c r="L234" s="175"/>
      <c r="M234" s="175"/>
      <c r="N234" s="175"/>
      <c r="O234" s="175"/>
      <c r="P234" s="175"/>
      <c r="Q234" s="175"/>
      <c r="R234" s="175"/>
      <c r="S234" s="175"/>
      <c r="T234" s="175"/>
      <c r="U234" s="175"/>
      <c r="V234" s="175"/>
      <c r="W234" s="175"/>
      <c r="X234" s="175"/>
      <c r="Y234" s="175"/>
      <c r="Z234" s="182">
        <v>459411765</v>
      </c>
      <c r="AA234" s="175"/>
      <c r="AB234" s="175"/>
      <c r="AC234" s="604"/>
      <c r="AD234" s="872"/>
    </row>
    <row r="235" spans="1:30" ht="10.5" customHeight="1">
      <c r="A235" s="873" t="s">
        <v>146</v>
      </c>
      <c r="B235" s="874"/>
      <c r="C235" s="874"/>
      <c r="D235" s="874"/>
      <c r="E235" s="874"/>
      <c r="F235" s="874"/>
      <c r="G235" s="874"/>
      <c r="H235" s="874"/>
      <c r="I235" s="874"/>
      <c r="J235" s="874"/>
      <c r="K235" s="874"/>
      <c r="L235" s="874"/>
      <c r="M235" s="874"/>
      <c r="N235" s="874"/>
      <c r="O235" s="874"/>
      <c r="P235" s="874"/>
      <c r="Q235" s="874"/>
      <c r="R235" s="874"/>
      <c r="S235" s="874"/>
      <c r="T235" s="874"/>
      <c r="U235" s="874"/>
      <c r="V235" s="874"/>
      <c r="W235" s="874"/>
      <c r="X235" s="874"/>
      <c r="Y235" s="874"/>
      <c r="Z235" s="874"/>
      <c r="AA235" s="874"/>
      <c r="AB235" s="874"/>
      <c r="AC235" s="874"/>
      <c r="AD235" s="875"/>
    </row>
    <row r="236" spans="1:30" ht="10.5" customHeight="1" thickBot="1">
      <c r="A236" s="879"/>
      <c r="B236" s="880"/>
      <c r="C236" s="880"/>
      <c r="D236" s="880"/>
      <c r="E236" s="880"/>
      <c r="F236" s="880"/>
      <c r="G236" s="880"/>
      <c r="H236" s="880"/>
      <c r="I236" s="880"/>
      <c r="J236" s="880"/>
      <c r="K236" s="880"/>
      <c r="L236" s="880"/>
      <c r="M236" s="880"/>
      <c r="N236" s="880"/>
      <c r="O236" s="880"/>
      <c r="P236" s="880"/>
      <c r="Q236" s="880"/>
      <c r="R236" s="880"/>
      <c r="S236" s="880"/>
      <c r="T236" s="880"/>
      <c r="U236" s="880"/>
      <c r="V236" s="880"/>
      <c r="W236" s="880"/>
      <c r="X236" s="880"/>
      <c r="Y236" s="880"/>
      <c r="Z236" s="880"/>
      <c r="AA236" s="880"/>
      <c r="AB236" s="880"/>
      <c r="AC236" s="880"/>
      <c r="AD236" s="881"/>
    </row>
    <row r="237" spans="1:30" ht="11.25" customHeight="1">
      <c r="A237" s="863" t="s">
        <v>729</v>
      </c>
      <c r="B237" s="870">
        <v>1</v>
      </c>
      <c r="C237" s="870" t="s">
        <v>730</v>
      </c>
      <c r="D237" s="870" t="s">
        <v>704</v>
      </c>
      <c r="E237" s="870" t="s">
        <v>442</v>
      </c>
      <c r="F237" s="870" t="s">
        <v>731</v>
      </c>
      <c r="G237" s="870" t="s">
        <v>701</v>
      </c>
      <c r="H237" s="173">
        <v>2016</v>
      </c>
      <c r="I237" s="173"/>
      <c r="J237" s="173"/>
      <c r="K237" s="173"/>
      <c r="L237" s="173"/>
      <c r="M237" s="173"/>
      <c r="N237" s="627">
        <v>2300661.46</v>
      </c>
      <c r="O237" s="608"/>
      <c r="P237" s="608"/>
      <c r="Q237" s="627">
        <v>3346419.32</v>
      </c>
      <c r="R237" s="608"/>
      <c r="S237" s="608"/>
      <c r="T237" s="608"/>
      <c r="U237" s="608"/>
      <c r="V237" s="608"/>
      <c r="W237" s="608"/>
      <c r="X237" s="608"/>
      <c r="Y237" s="628">
        <v>5647080.78</v>
      </c>
      <c r="Z237" s="629">
        <v>14832896</v>
      </c>
      <c r="AA237" s="608"/>
      <c r="AB237" s="608"/>
      <c r="AC237" s="612">
        <f>Y237/Z237*100</f>
        <v>38.07132996820041</v>
      </c>
      <c r="AD237" s="871" t="s">
        <v>702</v>
      </c>
    </row>
    <row r="238" spans="1:30" ht="12.75" customHeight="1">
      <c r="A238" s="864"/>
      <c r="B238" s="860"/>
      <c r="C238" s="860"/>
      <c r="D238" s="860"/>
      <c r="E238" s="860"/>
      <c r="F238" s="860"/>
      <c r="G238" s="860"/>
      <c r="H238" s="177">
        <v>2017</v>
      </c>
      <c r="I238" s="175"/>
      <c r="J238" s="175"/>
      <c r="K238" s="175"/>
      <c r="L238" s="175"/>
      <c r="M238" s="175"/>
      <c r="N238" s="175"/>
      <c r="O238" s="175"/>
      <c r="P238" s="175"/>
      <c r="Q238" s="175"/>
      <c r="R238" s="175"/>
      <c r="S238" s="175"/>
      <c r="T238" s="175"/>
      <c r="U238" s="175"/>
      <c r="V238" s="175"/>
      <c r="W238" s="175"/>
      <c r="X238" s="175"/>
      <c r="Y238" s="376"/>
      <c r="Z238" s="182">
        <v>58654638</v>
      </c>
      <c r="AA238" s="175"/>
      <c r="AB238" s="175"/>
      <c r="AC238" s="604"/>
      <c r="AD238" s="872"/>
    </row>
    <row r="239" spans="1:30" ht="12.75" customHeight="1">
      <c r="A239" s="864"/>
      <c r="B239" s="860"/>
      <c r="C239" s="860"/>
      <c r="D239" s="860"/>
      <c r="E239" s="860"/>
      <c r="F239" s="860"/>
      <c r="G239" s="860"/>
      <c r="H239" s="177">
        <v>2018</v>
      </c>
      <c r="I239" s="175"/>
      <c r="J239" s="175"/>
      <c r="K239" s="175"/>
      <c r="L239" s="175"/>
      <c r="M239" s="175"/>
      <c r="N239" s="175"/>
      <c r="O239" s="175"/>
      <c r="P239" s="175"/>
      <c r="Q239" s="175"/>
      <c r="R239" s="175"/>
      <c r="S239" s="175"/>
      <c r="T239" s="175"/>
      <c r="U239" s="175"/>
      <c r="V239" s="175"/>
      <c r="W239" s="175"/>
      <c r="X239" s="175"/>
      <c r="Y239" s="376"/>
      <c r="Z239" s="182">
        <v>77208901</v>
      </c>
      <c r="AA239" s="175"/>
      <c r="AB239" s="175"/>
      <c r="AC239" s="604"/>
      <c r="AD239" s="872"/>
    </row>
    <row r="240" spans="1:30" ht="12.75" customHeight="1">
      <c r="A240" s="864"/>
      <c r="B240" s="860"/>
      <c r="C240" s="860"/>
      <c r="D240" s="860"/>
      <c r="E240" s="860"/>
      <c r="F240" s="860"/>
      <c r="G240" s="860"/>
      <c r="H240" s="177">
        <v>2019</v>
      </c>
      <c r="I240" s="175"/>
      <c r="J240" s="175"/>
      <c r="K240" s="175"/>
      <c r="L240" s="175"/>
      <c r="M240" s="175"/>
      <c r="N240" s="175"/>
      <c r="O240" s="175"/>
      <c r="P240" s="175"/>
      <c r="Q240" s="175"/>
      <c r="R240" s="175"/>
      <c r="S240" s="175"/>
      <c r="T240" s="175"/>
      <c r="U240" s="175"/>
      <c r="V240" s="175"/>
      <c r="W240" s="175"/>
      <c r="X240" s="175"/>
      <c r="Y240" s="376"/>
      <c r="Z240" s="182">
        <v>98252367</v>
      </c>
      <c r="AA240" s="175"/>
      <c r="AB240" s="175"/>
      <c r="AC240" s="604"/>
      <c r="AD240" s="872"/>
    </row>
    <row r="241" spans="1:30" ht="12.75" customHeight="1">
      <c r="A241" s="864"/>
      <c r="B241" s="860"/>
      <c r="C241" s="860"/>
      <c r="D241" s="860"/>
      <c r="E241" s="860"/>
      <c r="F241" s="860"/>
      <c r="G241" s="860"/>
      <c r="H241" s="177">
        <v>2020</v>
      </c>
      <c r="I241" s="175"/>
      <c r="J241" s="175"/>
      <c r="K241" s="175"/>
      <c r="L241" s="175"/>
      <c r="M241" s="175"/>
      <c r="N241" s="175"/>
      <c r="O241" s="175"/>
      <c r="P241" s="175"/>
      <c r="Q241" s="175"/>
      <c r="R241" s="175"/>
      <c r="S241" s="175"/>
      <c r="T241" s="175"/>
      <c r="U241" s="175"/>
      <c r="V241" s="175"/>
      <c r="W241" s="175"/>
      <c r="X241" s="175"/>
      <c r="Y241" s="376"/>
      <c r="Z241" s="182">
        <v>140726270</v>
      </c>
      <c r="AA241" s="175"/>
      <c r="AB241" s="175"/>
      <c r="AC241" s="604"/>
      <c r="AD241" s="872"/>
    </row>
    <row r="242" spans="1:30" ht="12.75" customHeight="1">
      <c r="A242" s="864"/>
      <c r="B242" s="860"/>
      <c r="C242" s="860"/>
      <c r="D242" s="860"/>
      <c r="E242" s="860"/>
      <c r="F242" s="860"/>
      <c r="G242" s="860"/>
      <c r="H242" s="177">
        <v>2021</v>
      </c>
      <c r="I242" s="175"/>
      <c r="J242" s="175"/>
      <c r="K242" s="175"/>
      <c r="L242" s="175"/>
      <c r="M242" s="175"/>
      <c r="N242" s="175"/>
      <c r="O242" s="175"/>
      <c r="P242" s="175"/>
      <c r="Q242" s="175"/>
      <c r="R242" s="175"/>
      <c r="S242" s="175"/>
      <c r="T242" s="175"/>
      <c r="U242" s="175"/>
      <c r="V242" s="175"/>
      <c r="W242" s="175"/>
      <c r="X242" s="175"/>
      <c r="Y242" s="376"/>
      <c r="Z242" s="182">
        <v>185612154</v>
      </c>
      <c r="AA242" s="175"/>
      <c r="AB242" s="175"/>
      <c r="AC242" s="604"/>
      <c r="AD242" s="872"/>
    </row>
    <row r="243" spans="1:30" ht="12.75" customHeight="1">
      <c r="A243" s="864"/>
      <c r="B243" s="860"/>
      <c r="C243" s="860"/>
      <c r="D243" s="860"/>
      <c r="E243" s="860"/>
      <c r="F243" s="860"/>
      <c r="G243" s="860"/>
      <c r="H243" s="177">
        <v>2022</v>
      </c>
      <c r="I243" s="175"/>
      <c r="J243" s="175"/>
      <c r="K243" s="175"/>
      <c r="L243" s="175"/>
      <c r="M243" s="175"/>
      <c r="N243" s="175"/>
      <c r="O243" s="175"/>
      <c r="P243" s="175"/>
      <c r="Q243" s="175"/>
      <c r="R243" s="175"/>
      <c r="S243" s="175"/>
      <c r="T243" s="175"/>
      <c r="U243" s="175"/>
      <c r="V243" s="175"/>
      <c r="W243" s="175"/>
      <c r="X243" s="175"/>
      <c r="Y243" s="376"/>
      <c r="Z243" s="182">
        <v>232530560</v>
      </c>
      <c r="AA243" s="175"/>
      <c r="AB243" s="175"/>
      <c r="AC243" s="604"/>
      <c r="AD243" s="872"/>
    </row>
    <row r="244" spans="1:30" ht="13.5" customHeight="1" thickBot="1">
      <c r="A244" s="864"/>
      <c r="B244" s="860"/>
      <c r="C244" s="860"/>
      <c r="D244" s="860"/>
      <c r="E244" s="860"/>
      <c r="F244" s="860"/>
      <c r="G244" s="860"/>
      <c r="H244" s="177">
        <v>2023</v>
      </c>
      <c r="I244" s="175"/>
      <c r="J244" s="175"/>
      <c r="K244" s="175"/>
      <c r="L244" s="175"/>
      <c r="M244" s="175"/>
      <c r="N244" s="175"/>
      <c r="O244" s="175"/>
      <c r="P244" s="175"/>
      <c r="Q244" s="175"/>
      <c r="R244" s="175"/>
      <c r="S244" s="175"/>
      <c r="T244" s="175"/>
      <c r="U244" s="175"/>
      <c r="V244" s="175"/>
      <c r="W244" s="175"/>
      <c r="X244" s="175"/>
      <c r="Y244" s="376"/>
      <c r="Z244" s="183">
        <v>318546057</v>
      </c>
      <c r="AA244" s="175"/>
      <c r="AB244" s="175"/>
      <c r="AC244" s="604"/>
      <c r="AD244" s="872"/>
    </row>
    <row r="245" spans="1:30" ht="12" customHeight="1">
      <c r="A245" s="864"/>
      <c r="B245" s="870">
        <v>2</v>
      </c>
      <c r="C245" s="870" t="s">
        <v>732</v>
      </c>
      <c r="D245" s="870" t="s">
        <v>733</v>
      </c>
      <c r="E245" s="870" t="s">
        <v>386</v>
      </c>
      <c r="F245" s="870" t="s">
        <v>731</v>
      </c>
      <c r="G245" s="870" t="s">
        <v>701</v>
      </c>
      <c r="H245" s="173">
        <v>2016</v>
      </c>
      <c r="I245" s="173"/>
      <c r="J245" s="173"/>
      <c r="K245" s="190"/>
      <c r="L245" s="191"/>
      <c r="M245" s="191"/>
      <c r="N245" s="613">
        <v>5069</v>
      </c>
      <c r="O245" s="614"/>
      <c r="P245" s="614"/>
      <c r="Q245" s="613">
        <v>0</v>
      </c>
      <c r="R245" s="614"/>
      <c r="S245" s="614"/>
      <c r="T245" s="614"/>
      <c r="U245" s="614"/>
      <c r="V245" s="614"/>
      <c r="W245" s="613"/>
      <c r="X245" s="608"/>
      <c r="Y245" s="615">
        <v>5069</v>
      </c>
      <c r="Z245" s="616">
        <v>9000</v>
      </c>
      <c r="AA245" s="608"/>
      <c r="AB245" s="608"/>
      <c r="AC245" s="612">
        <f>Y245/Z245*100</f>
        <v>56.322222222222216</v>
      </c>
      <c r="AD245" s="871" t="s">
        <v>702</v>
      </c>
    </row>
    <row r="246" spans="1:30" ht="10.5" customHeight="1">
      <c r="A246" s="864"/>
      <c r="B246" s="860"/>
      <c r="C246" s="860"/>
      <c r="D246" s="860"/>
      <c r="E246" s="860"/>
      <c r="F246" s="860"/>
      <c r="G246" s="860"/>
      <c r="H246" s="177">
        <v>2017</v>
      </c>
      <c r="I246" s="175"/>
      <c r="J246" s="175"/>
      <c r="K246" s="175"/>
      <c r="L246" s="175"/>
      <c r="M246" s="175"/>
      <c r="N246" s="175"/>
      <c r="O246" s="175"/>
      <c r="P246" s="175"/>
      <c r="Q246" s="175"/>
      <c r="R246" s="175"/>
      <c r="S246" s="175"/>
      <c r="T246" s="175"/>
      <c r="U246" s="175"/>
      <c r="V246" s="175"/>
      <c r="W246" s="175"/>
      <c r="X246" s="175"/>
      <c r="Y246" s="376"/>
      <c r="Z246" s="182">
        <v>12000</v>
      </c>
      <c r="AA246" s="175"/>
      <c r="AB246" s="175"/>
      <c r="AC246" s="604"/>
      <c r="AD246" s="872"/>
    </row>
    <row r="247" spans="1:30" ht="10.5" customHeight="1">
      <c r="A247" s="864"/>
      <c r="B247" s="860"/>
      <c r="C247" s="860"/>
      <c r="D247" s="860"/>
      <c r="E247" s="860"/>
      <c r="F247" s="860"/>
      <c r="G247" s="860"/>
      <c r="H247" s="177">
        <v>2018</v>
      </c>
      <c r="I247" s="175"/>
      <c r="J247" s="175"/>
      <c r="K247" s="175"/>
      <c r="L247" s="175"/>
      <c r="M247" s="175"/>
      <c r="N247" s="175"/>
      <c r="O247" s="175"/>
      <c r="P247" s="175"/>
      <c r="Q247" s="175"/>
      <c r="R247" s="175"/>
      <c r="S247" s="175"/>
      <c r="T247" s="175"/>
      <c r="U247" s="175"/>
      <c r="V247" s="175"/>
      <c r="W247" s="175"/>
      <c r="X247" s="194"/>
      <c r="Y247" s="377"/>
      <c r="Z247" s="182">
        <v>14300</v>
      </c>
      <c r="AA247" s="175"/>
      <c r="AB247" s="175"/>
      <c r="AC247" s="604"/>
      <c r="AD247" s="872"/>
    </row>
    <row r="248" spans="1:30" ht="9.75" customHeight="1">
      <c r="A248" s="864"/>
      <c r="B248" s="860"/>
      <c r="C248" s="860"/>
      <c r="D248" s="860"/>
      <c r="E248" s="860"/>
      <c r="F248" s="860"/>
      <c r="G248" s="860"/>
      <c r="H248" s="177">
        <v>2019</v>
      </c>
      <c r="I248" s="175"/>
      <c r="J248" s="175"/>
      <c r="K248" s="175"/>
      <c r="L248" s="175"/>
      <c r="M248" s="175"/>
      <c r="N248" s="175"/>
      <c r="O248" s="175"/>
      <c r="P248" s="175"/>
      <c r="Q248" s="175"/>
      <c r="R248" s="175"/>
      <c r="S248" s="175"/>
      <c r="T248" s="175"/>
      <c r="U248" s="175"/>
      <c r="V248" s="175"/>
      <c r="W248" s="175"/>
      <c r="X248" s="195"/>
      <c r="Y248" s="377"/>
      <c r="Z248" s="182">
        <v>20000</v>
      </c>
      <c r="AA248" s="175"/>
      <c r="AB248" s="175"/>
      <c r="AC248" s="604"/>
      <c r="AD248" s="872"/>
    </row>
    <row r="249" spans="1:30" ht="10.5" customHeight="1">
      <c r="A249" s="864"/>
      <c r="B249" s="860"/>
      <c r="C249" s="860"/>
      <c r="D249" s="860"/>
      <c r="E249" s="860"/>
      <c r="F249" s="860"/>
      <c r="G249" s="860"/>
      <c r="H249" s="177">
        <v>2020</v>
      </c>
      <c r="I249" s="175"/>
      <c r="J249" s="175"/>
      <c r="K249" s="175"/>
      <c r="L249" s="175"/>
      <c r="M249" s="175"/>
      <c r="N249" s="175"/>
      <c r="O249" s="175"/>
      <c r="P249" s="175"/>
      <c r="Q249" s="175"/>
      <c r="R249" s="175"/>
      <c r="S249" s="175"/>
      <c r="T249" s="175"/>
      <c r="U249" s="175"/>
      <c r="V249" s="175"/>
      <c r="W249" s="175"/>
      <c r="X249" s="195"/>
      <c r="Y249" s="377"/>
      <c r="Z249" s="182">
        <v>30000</v>
      </c>
      <c r="AA249" s="175"/>
      <c r="AB249" s="175"/>
      <c r="AC249" s="604"/>
      <c r="AD249" s="872"/>
    </row>
    <row r="250" spans="1:30" ht="10.5" customHeight="1">
      <c r="A250" s="864"/>
      <c r="B250" s="860"/>
      <c r="C250" s="860"/>
      <c r="D250" s="860"/>
      <c r="E250" s="860"/>
      <c r="F250" s="860"/>
      <c r="G250" s="860"/>
      <c r="H250" s="177">
        <v>2021</v>
      </c>
      <c r="I250" s="175"/>
      <c r="J250" s="175"/>
      <c r="K250" s="175"/>
      <c r="L250" s="175"/>
      <c r="M250" s="175"/>
      <c r="N250" s="175"/>
      <c r="O250" s="175"/>
      <c r="P250" s="175"/>
      <c r="Q250" s="175"/>
      <c r="R250" s="175"/>
      <c r="S250" s="175"/>
      <c r="T250" s="175"/>
      <c r="U250" s="175"/>
      <c r="V250" s="175"/>
      <c r="W250" s="175"/>
      <c r="X250" s="195"/>
      <c r="Y250" s="377"/>
      <c r="Z250" s="182">
        <v>36000</v>
      </c>
      <c r="AA250" s="175"/>
      <c r="AB250" s="175"/>
      <c r="AC250" s="604"/>
      <c r="AD250" s="872"/>
    </row>
    <row r="251" spans="1:30" ht="10.5" customHeight="1">
      <c r="A251" s="864"/>
      <c r="B251" s="860"/>
      <c r="C251" s="860"/>
      <c r="D251" s="860"/>
      <c r="E251" s="860"/>
      <c r="F251" s="860"/>
      <c r="G251" s="860"/>
      <c r="H251" s="177">
        <v>2022</v>
      </c>
      <c r="I251" s="175"/>
      <c r="J251" s="175"/>
      <c r="K251" s="175"/>
      <c r="L251" s="175"/>
      <c r="M251" s="175"/>
      <c r="N251" s="175"/>
      <c r="O251" s="175"/>
      <c r="P251" s="175"/>
      <c r="Q251" s="175"/>
      <c r="R251" s="175"/>
      <c r="S251" s="175"/>
      <c r="T251" s="175"/>
      <c r="U251" s="175"/>
      <c r="V251" s="175"/>
      <c r="W251" s="175"/>
      <c r="X251" s="195"/>
      <c r="Y251" s="377"/>
      <c r="Z251" s="182">
        <v>40340</v>
      </c>
      <c r="AA251" s="175"/>
      <c r="AB251" s="175"/>
      <c r="AC251" s="604"/>
      <c r="AD251" s="872"/>
    </row>
    <row r="252" spans="1:30" ht="10.5" customHeight="1" thickBot="1">
      <c r="A252" s="864"/>
      <c r="B252" s="860"/>
      <c r="C252" s="860"/>
      <c r="D252" s="860"/>
      <c r="E252" s="860"/>
      <c r="F252" s="860"/>
      <c r="G252" s="860"/>
      <c r="H252" s="177">
        <v>2023</v>
      </c>
      <c r="I252" s="175"/>
      <c r="J252" s="175"/>
      <c r="K252" s="175"/>
      <c r="L252" s="175"/>
      <c r="M252" s="175"/>
      <c r="N252" s="175"/>
      <c r="O252" s="175"/>
      <c r="P252" s="175"/>
      <c r="Q252" s="175"/>
      <c r="R252" s="175"/>
      <c r="S252" s="175"/>
      <c r="T252" s="175"/>
      <c r="U252" s="175"/>
      <c r="V252" s="175"/>
      <c r="W252" s="175"/>
      <c r="X252" s="194"/>
      <c r="Y252" s="377"/>
      <c r="Z252" s="188">
        <v>40340</v>
      </c>
      <c r="AA252" s="175"/>
      <c r="AB252" s="175"/>
      <c r="AC252" s="604"/>
      <c r="AD252" s="872"/>
    </row>
    <row r="253" spans="1:30" ht="11.25" customHeight="1">
      <c r="A253" s="864"/>
      <c r="B253" s="870">
        <v>3</v>
      </c>
      <c r="C253" s="870" t="s">
        <v>732</v>
      </c>
      <c r="D253" s="870" t="s">
        <v>429</v>
      </c>
      <c r="E253" s="870" t="s">
        <v>386</v>
      </c>
      <c r="F253" s="870" t="s">
        <v>731</v>
      </c>
      <c r="G253" s="870" t="s">
        <v>701</v>
      </c>
      <c r="H253" s="173">
        <v>2016</v>
      </c>
      <c r="I253" s="173"/>
      <c r="J253" s="173"/>
      <c r="K253" s="173"/>
      <c r="L253" s="173"/>
      <c r="M253" s="173"/>
      <c r="N253" s="173"/>
      <c r="O253" s="173"/>
      <c r="P253" s="173"/>
      <c r="Q253" s="633">
        <v>0</v>
      </c>
      <c r="R253" s="642"/>
      <c r="S253" s="642"/>
      <c r="T253" s="642"/>
      <c r="U253" s="642"/>
      <c r="V253" s="642"/>
      <c r="W253" s="642"/>
      <c r="X253" s="642"/>
      <c r="Y253" s="640">
        <v>0</v>
      </c>
      <c r="Z253" s="643">
        <v>680</v>
      </c>
      <c r="AA253" s="642"/>
      <c r="AB253" s="642"/>
      <c r="AC253" s="636">
        <f>Y253/Z253*100</f>
        <v>0</v>
      </c>
      <c r="AD253" s="871" t="s">
        <v>702</v>
      </c>
    </row>
    <row r="254" spans="1:30" ht="12.75" customHeight="1">
      <c r="A254" s="864"/>
      <c r="B254" s="860"/>
      <c r="C254" s="860"/>
      <c r="D254" s="860"/>
      <c r="E254" s="860"/>
      <c r="F254" s="860"/>
      <c r="G254" s="860"/>
      <c r="H254" s="177">
        <v>2017</v>
      </c>
      <c r="I254" s="175"/>
      <c r="J254" s="175"/>
      <c r="K254" s="175"/>
      <c r="L254" s="175"/>
      <c r="M254" s="175"/>
      <c r="N254" s="175"/>
      <c r="O254" s="175"/>
      <c r="P254" s="175"/>
      <c r="Q254" s="175"/>
      <c r="R254" s="175"/>
      <c r="S254" s="175"/>
      <c r="T254" s="175"/>
      <c r="U254" s="175"/>
      <c r="V254" s="175"/>
      <c r="W254" s="175"/>
      <c r="X254" s="195"/>
      <c r="Y254" s="377"/>
      <c r="Z254" s="182">
        <v>680</v>
      </c>
      <c r="AA254" s="175"/>
      <c r="AB254" s="175"/>
      <c r="AC254" s="604"/>
      <c r="AD254" s="872"/>
    </row>
    <row r="255" spans="1:30" ht="12.75" customHeight="1">
      <c r="A255" s="864"/>
      <c r="B255" s="860"/>
      <c r="C255" s="860"/>
      <c r="D255" s="860"/>
      <c r="E255" s="860"/>
      <c r="F255" s="860"/>
      <c r="G255" s="860"/>
      <c r="H255" s="177">
        <v>2018</v>
      </c>
      <c r="I255" s="175"/>
      <c r="J255" s="175"/>
      <c r="K255" s="175"/>
      <c r="L255" s="175"/>
      <c r="M255" s="175"/>
      <c r="N255" s="175"/>
      <c r="O255" s="175"/>
      <c r="P255" s="175"/>
      <c r="Q255" s="175"/>
      <c r="R255" s="175"/>
      <c r="S255" s="175"/>
      <c r="T255" s="175"/>
      <c r="U255" s="175"/>
      <c r="V255" s="175"/>
      <c r="W255" s="175"/>
      <c r="X255" s="194"/>
      <c r="Y255" s="377"/>
      <c r="Z255" s="182">
        <v>1020</v>
      </c>
      <c r="AA255" s="175"/>
      <c r="AB255" s="175"/>
      <c r="AC255" s="604"/>
      <c r="AD255" s="872"/>
    </row>
    <row r="256" spans="1:30" ht="12.75" customHeight="1">
      <c r="A256" s="864"/>
      <c r="B256" s="860"/>
      <c r="C256" s="860"/>
      <c r="D256" s="860"/>
      <c r="E256" s="860"/>
      <c r="F256" s="860"/>
      <c r="G256" s="860"/>
      <c r="H256" s="177">
        <v>2019</v>
      </c>
      <c r="I256" s="175"/>
      <c r="J256" s="175"/>
      <c r="K256" s="175"/>
      <c r="L256" s="175"/>
      <c r="M256" s="175"/>
      <c r="N256" s="175"/>
      <c r="O256" s="175"/>
      <c r="P256" s="175"/>
      <c r="Q256" s="175"/>
      <c r="R256" s="175"/>
      <c r="S256" s="175"/>
      <c r="T256" s="175"/>
      <c r="U256" s="175"/>
      <c r="V256" s="175"/>
      <c r="W256" s="175"/>
      <c r="X256" s="195"/>
      <c r="Y256" s="377"/>
      <c r="Z256" s="182">
        <v>1020</v>
      </c>
      <c r="AA256" s="175"/>
      <c r="AB256" s="175"/>
      <c r="AC256" s="604"/>
      <c r="AD256" s="872"/>
    </row>
    <row r="257" spans="1:30" ht="12.75" customHeight="1">
      <c r="A257" s="864"/>
      <c r="B257" s="860"/>
      <c r="C257" s="860"/>
      <c r="D257" s="860"/>
      <c r="E257" s="860"/>
      <c r="F257" s="860"/>
      <c r="G257" s="860"/>
      <c r="H257" s="177">
        <v>2020</v>
      </c>
      <c r="I257" s="175"/>
      <c r="J257" s="175"/>
      <c r="K257" s="175"/>
      <c r="L257" s="175"/>
      <c r="M257" s="175"/>
      <c r="N257" s="175"/>
      <c r="O257" s="175"/>
      <c r="P257" s="175"/>
      <c r="Q257" s="175"/>
      <c r="R257" s="175"/>
      <c r="S257" s="175"/>
      <c r="T257" s="175"/>
      <c r="U257" s="175"/>
      <c r="V257" s="175"/>
      <c r="W257" s="175"/>
      <c r="X257" s="195"/>
      <c r="Y257" s="377"/>
      <c r="Z257" s="182">
        <v>2880</v>
      </c>
      <c r="AA257" s="175"/>
      <c r="AB257" s="175"/>
      <c r="AC257" s="604"/>
      <c r="AD257" s="872"/>
    </row>
    <row r="258" spans="1:30" ht="12.75" customHeight="1">
      <c r="A258" s="864"/>
      <c r="B258" s="860"/>
      <c r="C258" s="860"/>
      <c r="D258" s="860"/>
      <c r="E258" s="860"/>
      <c r="F258" s="860"/>
      <c r="G258" s="860"/>
      <c r="H258" s="177">
        <v>2021</v>
      </c>
      <c r="I258" s="175"/>
      <c r="J258" s="175"/>
      <c r="K258" s="175"/>
      <c r="L258" s="175"/>
      <c r="M258" s="175"/>
      <c r="N258" s="175"/>
      <c r="O258" s="175"/>
      <c r="P258" s="175"/>
      <c r="Q258" s="175"/>
      <c r="R258" s="175"/>
      <c r="S258" s="175"/>
      <c r="T258" s="175"/>
      <c r="U258" s="175"/>
      <c r="V258" s="175"/>
      <c r="W258" s="175"/>
      <c r="X258" s="195"/>
      <c r="Y258" s="377"/>
      <c r="Z258" s="182">
        <v>2880</v>
      </c>
      <c r="AA258" s="175"/>
      <c r="AB258" s="175"/>
      <c r="AC258" s="604"/>
      <c r="AD258" s="872"/>
    </row>
    <row r="259" spans="1:30" ht="12.75" customHeight="1">
      <c r="A259" s="864"/>
      <c r="B259" s="860"/>
      <c r="C259" s="860"/>
      <c r="D259" s="860"/>
      <c r="E259" s="860"/>
      <c r="F259" s="860"/>
      <c r="G259" s="860"/>
      <c r="H259" s="177">
        <v>2022</v>
      </c>
      <c r="I259" s="175"/>
      <c r="J259" s="175"/>
      <c r="K259" s="175"/>
      <c r="L259" s="175"/>
      <c r="M259" s="175"/>
      <c r="N259" s="175"/>
      <c r="O259" s="175"/>
      <c r="P259" s="175"/>
      <c r="Q259" s="175"/>
      <c r="R259" s="175"/>
      <c r="S259" s="175"/>
      <c r="T259" s="175"/>
      <c r="U259" s="175"/>
      <c r="V259" s="175"/>
      <c r="W259" s="175"/>
      <c r="X259" s="195"/>
      <c r="Y259" s="377"/>
      <c r="Z259" s="182">
        <v>2880</v>
      </c>
      <c r="AA259" s="175"/>
      <c r="AB259" s="175"/>
      <c r="AC259" s="604"/>
      <c r="AD259" s="872"/>
    </row>
    <row r="260" spans="1:30" ht="13.5" customHeight="1" thickBot="1">
      <c r="A260" s="864"/>
      <c r="B260" s="860"/>
      <c r="C260" s="860"/>
      <c r="D260" s="860"/>
      <c r="E260" s="860"/>
      <c r="F260" s="860"/>
      <c r="G260" s="860"/>
      <c r="H260" s="177">
        <v>2023</v>
      </c>
      <c r="I260" s="175"/>
      <c r="J260" s="175"/>
      <c r="K260" s="175"/>
      <c r="L260" s="175"/>
      <c r="M260" s="175"/>
      <c r="N260" s="175"/>
      <c r="O260" s="175"/>
      <c r="P260" s="175"/>
      <c r="Q260" s="175"/>
      <c r="R260" s="175"/>
      <c r="S260" s="175"/>
      <c r="T260" s="175"/>
      <c r="U260" s="175"/>
      <c r="V260" s="175"/>
      <c r="W260" s="175"/>
      <c r="X260" s="194"/>
      <c r="Y260" s="377"/>
      <c r="Z260" s="183">
        <v>2880</v>
      </c>
      <c r="AA260" s="175"/>
      <c r="AB260" s="175"/>
      <c r="AC260" s="604"/>
      <c r="AD260" s="872"/>
    </row>
    <row r="261" spans="1:30" ht="12.75" customHeight="1">
      <c r="A261" s="864"/>
      <c r="B261" s="870">
        <v>4</v>
      </c>
      <c r="C261" s="870" t="s">
        <v>732</v>
      </c>
      <c r="D261" s="870" t="s">
        <v>428</v>
      </c>
      <c r="E261" s="870" t="s">
        <v>386</v>
      </c>
      <c r="F261" s="870" t="s">
        <v>731</v>
      </c>
      <c r="G261" s="870" t="s">
        <v>701</v>
      </c>
      <c r="H261" s="173">
        <v>2016</v>
      </c>
      <c r="I261" s="173"/>
      <c r="J261" s="173"/>
      <c r="K261" s="173"/>
      <c r="L261" s="173"/>
      <c r="M261" s="173"/>
      <c r="N261" s="173"/>
      <c r="O261" s="173"/>
      <c r="P261" s="173"/>
      <c r="Q261" s="633">
        <v>0</v>
      </c>
      <c r="R261" s="633"/>
      <c r="S261" s="633"/>
      <c r="T261" s="633"/>
      <c r="U261" s="633"/>
      <c r="V261" s="633"/>
      <c r="W261" s="633"/>
      <c r="X261" s="633"/>
      <c r="Y261" s="640">
        <v>0</v>
      </c>
      <c r="Z261" s="635">
        <v>560</v>
      </c>
      <c r="AA261" s="633"/>
      <c r="AB261" s="633"/>
      <c r="AC261" s="636">
        <f>Y261/Z261*100</f>
        <v>0</v>
      </c>
      <c r="AD261" s="871" t="s">
        <v>702</v>
      </c>
    </row>
    <row r="262" spans="1:30" ht="12.75" customHeight="1">
      <c r="A262" s="864"/>
      <c r="B262" s="860"/>
      <c r="C262" s="860"/>
      <c r="D262" s="860"/>
      <c r="E262" s="860"/>
      <c r="F262" s="860"/>
      <c r="G262" s="860"/>
      <c r="H262" s="177">
        <v>2017</v>
      </c>
      <c r="I262" s="175"/>
      <c r="J262" s="175"/>
      <c r="K262" s="175"/>
      <c r="L262" s="175"/>
      <c r="M262" s="175"/>
      <c r="N262" s="175"/>
      <c r="O262" s="175"/>
      <c r="P262" s="175"/>
      <c r="Q262" s="637"/>
      <c r="R262" s="637"/>
      <c r="S262" s="637"/>
      <c r="T262" s="637"/>
      <c r="U262" s="637"/>
      <c r="V262" s="637"/>
      <c r="W262" s="637"/>
      <c r="X262" s="637"/>
      <c r="Y262" s="641"/>
      <c r="Z262" s="638">
        <v>560</v>
      </c>
      <c r="AA262" s="637"/>
      <c r="AB262" s="637"/>
      <c r="AC262" s="639"/>
      <c r="AD262" s="872"/>
    </row>
    <row r="263" spans="1:30" ht="12.75" customHeight="1">
      <c r="A263" s="864"/>
      <c r="B263" s="860"/>
      <c r="C263" s="860"/>
      <c r="D263" s="860"/>
      <c r="E263" s="860"/>
      <c r="F263" s="860"/>
      <c r="G263" s="860"/>
      <c r="H263" s="177">
        <v>2018</v>
      </c>
      <c r="I263" s="175"/>
      <c r="J263" s="175"/>
      <c r="K263" s="175"/>
      <c r="L263" s="175"/>
      <c r="M263" s="175"/>
      <c r="N263" s="175"/>
      <c r="O263" s="175"/>
      <c r="P263" s="175"/>
      <c r="Q263" s="175"/>
      <c r="R263" s="175"/>
      <c r="S263" s="175"/>
      <c r="T263" s="175"/>
      <c r="U263" s="175"/>
      <c r="V263" s="175"/>
      <c r="W263" s="175"/>
      <c r="X263" s="175"/>
      <c r="Y263" s="376"/>
      <c r="Z263" s="182">
        <v>560</v>
      </c>
      <c r="AA263" s="175"/>
      <c r="AB263" s="175"/>
      <c r="AC263" s="604"/>
      <c r="AD263" s="872"/>
    </row>
    <row r="264" spans="1:30" ht="12.75" customHeight="1">
      <c r="A264" s="864"/>
      <c r="B264" s="860"/>
      <c r="C264" s="860"/>
      <c r="D264" s="860"/>
      <c r="E264" s="860"/>
      <c r="F264" s="860"/>
      <c r="G264" s="860"/>
      <c r="H264" s="177">
        <v>2019</v>
      </c>
      <c r="I264" s="175"/>
      <c r="J264" s="175"/>
      <c r="K264" s="175"/>
      <c r="L264" s="175"/>
      <c r="M264" s="175"/>
      <c r="N264" s="175"/>
      <c r="O264" s="175"/>
      <c r="P264" s="175"/>
      <c r="Q264" s="175"/>
      <c r="R264" s="175"/>
      <c r="S264" s="175"/>
      <c r="T264" s="175"/>
      <c r="U264" s="175"/>
      <c r="V264" s="175"/>
      <c r="W264" s="175"/>
      <c r="X264" s="175"/>
      <c r="Y264" s="376"/>
      <c r="Z264" s="182">
        <v>2960</v>
      </c>
      <c r="AA264" s="175"/>
      <c r="AB264" s="175"/>
      <c r="AC264" s="604"/>
      <c r="AD264" s="872"/>
    </row>
    <row r="265" spans="1:30" ht="12.75" customHeight="1">
      <c r="A265" s="864"/>
      <c r="B265" s="860"/>
      <c r="C265" s="860"/>
      <c r="D265" s="860"/>
      <c r="E265" s="860"/>
      <c r="F265" s="860"/>
      <c r="G265" s="860"/>
      <c r="H265" s="177">
        <v>2020</v>
      </c>
      <c r="I265" s="175"/>
      <c r="J265" s="175"/>
      <c r="K265" s="175"/>
      <c r="L265" s="175"/>
      <c r="M265" s="175"/>
      <c r="N265" s="175"/>
      <c r="O265" s="175"/>
      <c r="P265" s="175"/>
      <c r="Q265" s="175"/>
      <c r="R265" s="175"/>
      <c r="S265" s="175"/>
      <c r="T265" s="175"/>
      <c r="U265" s="175"/>
      <c r="V265" s="175"/>
      <c r="W265" s="175"/>
      <c r="X265" s="175"/>
      <c r="Y265" s="376"/>
      <c r="Z265" s="182">
        <v>2960</v>
      </c>
      <c r="AA265" s="175"/>
      <c r="AB265" s="175"/>
      <c r="AC265" s="604"/>
      <c r="AD265" s="872"/>
    </row>
    <row r="266" spans="1:30" ht="12.75" customHeight="1">
      <c r="A266" s="864"/>
      <c r="B266" s="860"/>
      <c r="C266" s="860"/>
      <c r="D266" s="860"/>
      <c r="E266" s="860"/>
      <c r="F266" s="860"/>
      <c r="G266" s="860"/>
      <c r="H266" s="177">
        <v>2021</v>
      </c>
      <c r="I266" s="175"/>
      <c r="J266" s="175"/>
      <c r="K266" s="175"/>
      <c r="L266" s="175"/>
      <c r="M266" s="175"/>
      <c r="N266" s="175"/>
      <c r="O266" s="175"/>
      <c r="P266" s="175"/>
      <c r="Q266" s="175"/>
      <c r="R266" s="175"/>
      <c r="S266" s="175"/>
      <c r="T266" s="175"/>
      <c r="U266" s="175"/>
      <c r="V266" s="175"/>
      <c r="W266" s="175"/>
      <c r="X266" s="175"/>
      <c r="Y266" s="376"/>
      <c r="Z266" s="182">
        <v>2960</v>
      </c>
      <c r="AA266" s="175"/>
      <c r="AB266" s="175"/>
      <c r="AC266" s="604"/>
      <c r="AD266" s="872"/>
    </row>
    <row r="267" spans="1:30" ht="12.75" customHeight="1">
      <c r="A267" s="864"/>
      <c r="B267" s="860"/>
      <c r="C267" s="860"/>
      <c r="D267" s="860"/>
      <c r="E267" s="860"/>
      <c r="F267" s="860"/>
      <c r="G267" s="860"/>
      <c r="H267" s="177">
        <v>2022</v>
      </c>
      <c r="I267" s="175"/>
      <c r="J267" s="175"/>
      <c r="K267" s="175"/>
      <c r="L267" s="175"/>
      <c r="M267" s="175"/>
      <c r="N267" s="175"/>
      <c r="O267" s="175"/>
      <c r="P267" s="175"/>
      <c r="Q267" s="175"/>
      <c r="R267" s="175"/>
      <c r="S267" s="175"/>
      <c r="T267" s="175"/>
      <c r="U267" s="175"/>
      <c r="V267" s="175"/>
      <c r="W267" s="175"/>
      <c r="X267" s="175"/>
      <c r="Y267" s="376"/>
      <c r="Z267" s="182">
        <v>2960</v>
      </c>
      <c r="AA267" s="175"/>
      <c r="AB267" s="175"/>
      <c r="AC267" s="604"/>
      <c r="AD267" s="872"/>
    </row>
    <row r="268" spans="1:30" ht="12.75" customHeight="1">
      <c r="A268" s="865"/>
      <c r="B268" s="860"/>
      <c r="C268" s="860"/>
      <c r="D268" s="860"/>
      <c r="E268" s="860"/>
      <c r="F268" s="860"/>
      <c r="G268" s="860"/>
      <c r="H268" s="177">
        <v>2023</v>
      </c>
      <c r="I268" s="175"/>
      <c r="J268" s="175"/>
      <c r="K268" s="175"/>
      <c r="L268" s="175"/>
      <c r="M268" s="175"/>
      <c r="N268" s="175"/>
      <c r="O268" s="175"/>
      <c r="P268" s="175"/>
      <c r="Q268" s="175"/>
      <c r="R268" s="175"/>
      <c r="S268" s="175"/>
      <c r="T268" s="175"/>
      <c r="U268" s="175"/>
      <c r="V268" s="175"/>
      <c r="W268" s="175"/>
      <c r="X268" s="175"/>
      <c r="Y268" s="376"/>
      <c r="Z268" s="182">
        <v>2960</v>
      </c>
      <c r="AA268" s="175"/>
      <c r="AB268" s="175"/>
      <c r="AC268" s="604"/>
      <c r="AD268" s="872"/>
    </row>
    <row r="269" spans="1:30" ht="15">
      <c r="A269" s="873" t="s">
        <v>146</v>
      </c>
      <c r="B269" s="874"/>
      <c r="C269" s="874"/>
      <c r="D269" s="874"/>
      <c r="E269" s="874"/>
      <c r="F269" s="874"/>
      <c r="G269" s="874"/>
      <c r="H269" s="874"/>
      <c r="I269" s="874"/>
      <c r="J269" s="874"/>
      <c r="K269" s="874"/>
      <c r="L269" s="874"/>
      <c r="M269" s="874"/>
      <c r="N269" s="874"/>
      <c r="O269" s="874"/>
      <c r="P269" s="874"/>
      <c r="Q269" s="874"/>
      <c r="R269" s="874"/>
      <c r="S269" s="874"/>
      <c r="T269" s="874"/>
      <c r="U269" s="874"/>
      <c r="V269" s="874"/>
      <c r="W269" s="874"/>
      <c r="X269" s="874"/>
      <c r="Y269" s="874"/>
      <c r="Z269" s="874"/>
      <c r="AA269" s="874"/>
      <c r="AB269" s="874"/>
      <c r="AC269" s="874"/>
      <c r="AD269" s="875"/>
    </row>
    <row r="270" spans="1:30" ht="13.5" customHeight="1" thickBot="1">
      <c r="A270" s="876" t="s">
        <v>1337</v>
      </c>
      <c r="B270" s="877"/>
      <c r="C270" s="877"/>
      <c r="D270" s="877"/>
      <c r="E270" s="877"/>
      <c r="F270" s="877"/>
      <c r="G270" s="877"/>
      <c r="H270" s="877"/>
      <c r="I270" s="877"/>
      <c r="J270" s="877"/>
      <c r="K270" s="877"/>
      <c r="L270" s="877"/>
      <c r="M270" s="877"/>
      <c r="N270" s="877"/>
      <c r="O270" s="877"/>
      <c r="P270" s="877"/>
      <c r="Q270" s="877"/>
      <c r="R270" s="877"/>
      <c r="S270" s="877"/>
      <c r="T270" s="877"/>
      <c r="U270" s="877"/>
      <c r="V270" s="877"/>
      <c r="W270" s="877"/>
      <c r="X270" s="877"/>
      <c r="Y270" s="877"/>
      <c r="Z270" s="877"/>
      <c r="AA270" s="877"/>
      <c r="AB270" s="877"/>
      <c r="AC270" s="877"/>
      <c r="AD270" s="878"/>
    </row>
    <row r="271" spans="1:30" ht="9" customHeight="1">
      <c r="A271" s="863" t="s">
        <v>734</v>
      </c>
      <c r="B271" s="870">
        <v>1</v>
      </c>
      <c r="C271" s="870" t="s">
        <v>730</v>
      </c>
      <c r="D271" s="870" t="s">
        <v>704</v>
      </c>
      <c r="E271" s="870" t="s">
        <v>442</v>
      </c>
      <c r="F271" s="870" t="s">
        <v>731</v>
      </c>
      <c r="G271" s="870" t="s">
        <v>701</v>
      </c>
      <c r="H271" s="173">
        <v>2016</v>
      </c>
      <c r="I271" s="173"/>
      <c r="J271" s="173"/>
      <c r="K271" s="173"/>
      <c r="L271" s="173"/>
      <c r="M271" s="173"/>
      <c r="N271" s="173"/>
      <c r="O271" s="173"/>
      <c r="P271" s="173"/>
      <c r="Q271" s="627">
        <v>8592.45</v>
      </c>
      <c r="R271" s="608"/>
      <c r="S271" s="608"/>
      <c r="T271" s="608"/>
      <c r="U271" s="608"/>
      <c r="V271" s="608"/>
      <c r="W271" s="608"/>
      <c r="X271" s="608"/>
      <c r="Y271" s="628">
        <v>8599.45</v>
      </c>
      <c r="Z271" s="629">
        <v>2413323</v>
      </c>
      <c r="AA271" s="608"/>
      <c r="AB271" s="608"/>
      <c r="AC271" s="612">
        <f>Y271/Z271*100</f>
        <v>0.3563323268373111</v>
      </c>
      <c r="AD271" s="871" t="s">
        <v>702</v>
      </c>
    </row>
    <row r="272" spans="1:30" ht="10.5" customHeight="1">
      <c r="A272" s="864"/>
      <c r="B272" s="860"/>
      <c r="C272" s="860"/>
      <c r="D272" s="860"/>
      <c r="E272" s="860"/>
      <c r="F272" s="860"/>
      <c r="G272" s="860"/>
      <c r="H272" s="177">
        <v>2017</v>
      </c>
      <c r="I272" s="175"/>
      <c r="J272" s="175"/>
      <c r="K272" s="175"/>
      <c r="L272" s="175"/>
      <c r="M272" s="175"/>
      <c r="N272" s="175"/>
      <c r="O272" s="175"/>
      <c r="P272" s="175"/>
      <c r="Q272" s="175"/>
      <c r="R272" s="175"/>
      <c r="S272" s="175"/>
      <c r="T272" s="175"/>
      <c r="U272" s="175"/>
      <c r="V272" s="175"/>
      <c r="W272" s="175"/>
      <c r="X272" s="175"/>
      <c r="Y272" s="175"/>
      <c r="Z272" s="182">
        <v>19701212</v>
      </c>
      <c r="AA272" s="175"/>
      <c r="AB272" s="175"/>
      <c r="AC272" s="604"/>
      <c r="AD272" s="872"/>
    </row>
    <row r="273" spans="1:30" ht="12.75" customHeight="1">
      <c r="A273" s="864"/>
      <c r="B273" s="860"/>
      <c r="C273" s="860"/>
      <c r="D273" s="860"/>
      <c r="E273" s="860"/>
      <c r="F273" s="860"/>
      <c r="G273" s="860"/>
      <c r="H273" s="177">
        <v>2018</v>
      </c>
      <c r="I273" s="175"/>
      <c r="J273" s="175"/>
      <c r="K273" s="175"/>
      <c r="L273" s="175"/>
      <c r="M273" s="175"/>
      <c r="N273" s="175"/>
      <c r="O273" s="175"/>
      <c r="P273" s="175"/>
      <c r="Q273" s="175"/>
      <c r="R273" s="175"/>
      <c r="S273" s="175"/>
      <c r="T273" s="175"/>
      <c r="U273" s="175"/>
      <c r="V273" s="175"/>
      <c r="W273" s="175"/>
      <c r="X273" s="175"/>
      <c r="Y273" s="175"/>
      <c r="Z273" s="182">
        <v>44528291</v>
      </c>
      <c r="AA273" s="175"/>
      <c r="AB273" s="175"/>
      <c r="AC273" s="604"/>
      <c r="AD273" s="872"/>
    </row>
    <row r="274" spans="1:30" ht="10.5" customHeight="1">
      <c r="A274" s="864"/>
      <c r="B274" s="860"/>
      <c r="C274" s="860"/>
      <c r="D274" s="860"/>
      <c r="E274" s="860"/>
      <c r="F274" s="860"/>
      <c r="G274" s="860"/>
      <c r="H274" s="177">
        <v>2019</v>
      </c>
      <c r="I274" s="175"/>
      <c r="J274" s="175"/>
      <c r="K274" s="175"/>
      <c r="L274" s="175"/>
      <c r="M274" s="175"/>
      <c r="N274" s="175"/>
      <c r="O274" s="175"/>
      <c r="P274" s="175"/>
      <c r="Q274" s="175"/>
      <c r="R274" s="175"/>
      <c r="S274" s="175"/>
      <c r="T274" s="175"/>
      <c r="U274" s="175"/>
      <c r="V274" s="175"/>
      <c r="W274" s="175"/>
      <c r="X274" s="175"/>
      <c r="Y274" s="175"/>
      <c r="Z274" s="182">
        <v>84185995</v>
      </c>
      <c r="AA274" s="175"/>
      <c r="AB274" s="175"/>
      <c r="AC274" s="604"/>
      <c r="AD274" s="872"/>
    </row>
    <row r="275" spans="1:30" ht="10.5" customHeight="1">
      <c r="A275" s="864"/>
      <c r="B275" s="860"/>
      <c r="C275" s="860"/>
      <c r="D275" s="860"/>
      <c r="E275" s="860"/>
      <c r="F275" s="860"/>
      <c r="G275" s="860"/>
      <c r="H275" s="177">
        <v>2020</v>
      </c>
      <c r="I275" s="175"/>
      <c r="J275" s="175"/>
      <c r="K275" s="175"/>
      <c r="L275" s="175"/>
      <c r="M275" s="175"/>
      <c r="N275" s="175"/>
      <c r="O275" s="175"/>
      <c r="P275" s="175"/>
      <c r="Q275" s="175"/>
      <c r="R275" s="175"/>
      <c r="S275" s="175"/>
      <c r="T275" s="175"/>
      <c r="U275" s="175"/>
      <c r="V275" s="175"/>
      <c r="W275" s="175"/>
      <c r="X275" s="175"/>
      <c r="Y275" s="175"/>
      <c r="Z275" s="182">
        <v>120579090</v>
      </c>
      <c r="AA275" s="175"/>
      <c r="AB275" s="175"/>
      <c r="AC275" s="604"/>
      <c r="AD275" s="872"/>
    </row>
    <row r="276" spans="1:30" ht="12" customHeight="1">
      <c r="A276" s="864"/>
      <c r="B276" s="860"/>
      <c r="C276" s="860"/>
      <c r="D276" s="860"/>
      <c r="E276" s="860"/>
      <c r="F276" s="860"/>
      <c r="G276" s="860"/>
      <c r="H276" s="177">
        <v>2021</v>
      </c>
      <c r="I276" s="175"/>
      <c r="J276" s="175"/>
      <c r="K276" s="175"/>
      <c r="L276" s="175"/>
      <c r="M276" s="175"/>
      <c r="N276" s="175"/>
      <c r="O276" s="175"/>
      <c r="P276" s="175"/>
      <c r="Q276" s="175"/>
      <c r="R276" s="175"/>
      <c r="S276" s="175"/>
      <c r="T276" s="175"/>
      <c r="U276" s="175"/>
      <c r="V276" s="175"/>
      <c r="W276" s="175"/>
      <c r="X276" s="175"/>
      <c r="Y276" s="175"/>
      <c r="Z276" s="182">
        <v>159038854</v>
      </c>
      <c r="AA276" s="175"/>
      <c r="AB276" s="175"/>
      <c r="AC276" s="604"/>
      <c r="AD276" s="872"/>
    </row>
    <row r="277" spans="1:30" ht="9.75" customHeight="1">
      <c r="A277" s="864"/>
      <c r="B277" s="860"/>
      <c r="C277" s="860"/>
      <c r="D277" s="860"/>
      <c r="E277" s="860"/>
      <c r="F277" s="860"/>
      <c r="G277" s="860"/>
      <c r="H277" s="177">
        <v>2022</v>
      </c>
      <c r="I277" s="175"/>
      <c r="J277" s="175"/>
      <c r="K277" s="175"/>
      <c r="L277" s="175"/>
      <c r="M277" s="175"/>
      <c r="N277" s="175"/>
      <c r="O277" s="175"/>
      <c r="P277" s="175"/>
      <c r="Q277" s="175"/>
      <c r="R277" s="175"/>
      <c r="S277" s="175"/>
      <c r="T277" s="175"/>
      <c r="U277" s="175"/>
      <c r="V277" s="175"/>
      <c r="W277" s="175"/>
      <c r="X277" s="175"/>
      <c r="Y277" s="175"/>
      <c r="Z277" s="182">
        <v>199240152</v>
      </c>
      <c r="AA277" s="175"/>
      <c r="AB277" s="175"/>
      <c r="AC277" s="604"/>
      <c r="AD277" s="872"/>
    </row>
    <row r="278" spans="1:30" ht="9.75" customHeight="1" thickBot="1">
      <c r="A278" s="864"/>
      <c r="B278" s="860"/>
      <c r="C278" s="860"/>
      <c r="D278" s="860"/>
      <c r="E278" s="860"/>
      <c r="F278" s="860"/>
      <c r="G278" s="860"/>
      <c r="H278" s="177">
        <v>2023</v>
      </c>
      <c r="I278" s="175"/>
      <c r="J278" s="175"/>
      <c r="K278" s="175"/>
      <c r="L278" s="175"/>
      <c r="M278" s="175"/>
      <c r="N278" s="175"/>
      <c r="O278" s="175"/>
      <c r="P278" s="175"/>
      <c r="Q278" s="175"/>
      <c r="R278" s="175"/>
      <c r="S278" s="175"/>
      <c r="T278" s="175"/>
      <c r="U278" s="175"/>
      <c r="V278" s="175"/>
      <c r="W278" s="175"/>
      <c r="X278" s="175"/>
      <c r="Y278" s="175"/>
      <c r="Z278" s="183">
        <v>272941177</v>
      </c>
      <c r="AA278" s="175"/>
      <c r="AB278" s="175"/>
      <c r="AC278" s="604"/>
      <c r="AD278" s="872"/>
    </row>
    <row r="279" spans="1:30" ht="12.75" customHeight="1">
      <c r="A279" s="864"/>
      <c r="B279" s="870">
        <v>2</v>
      </c>
      <c r="C279" s="870" t="s">
        <v>732</v>
      </c>
      <c r="D279" s="870" t="s">
        <v>415</v>
      </c>
      <c r="E279" s="870" t="s">
        <v>386</v>
      </c>
      <c r="F279" s="870" t="s">
        <v>731</v>
      </c>
      <c r="G279" s="870" t="s">
        <v>701</v>
      </c>
      <c r="H279" s="173">
        <v>2016</v>
      </c>
      <c r="I279" s="173"/>
      <c r="J279" s="173"/>
      <c r="K279" s="173"/>
      <c r="L279" s="173"/>
      <c r="M279" s="173"/>
      <c r="N279" s="607">
        <v>549</v>
      </c>
      <c r="O279" s="607"/>
      <c r="P279" s="607"/>
      <c r="Q279" s="607">
        <v>0</v>
      </c>
      <c r="R279" s="607"/>
      <c r="S279" s="607"/>
      <c r="T279" s="607"/>
      <c r="U279" s="607"/>
      <c r="V279" s="607"/>
      <c r="W279" s="607"/>
      <c r="X279" s="607"/>
      <c r="Y279" s="609">
        <v>549</v>
      </c>
      <c r="Z279" s="625">
        <v>2095</v>
      </c>
      <c r="AA279" s="607"/>
      <c r="AB279" s="607"/>
      <c r="AC279" s="612">
        <f>Y279/Z279*100</f>
        <v>26.205250596658715</v>
      </c>
      <c r="AD279" s="871" t="s">
        <v>702</v>
      </c>
    </row>
    <row r="280" spans="1:30" ht="12.75" customHeight="1">
      <c r="A280" s="864"/>
      <c r="B280" s="860"/>
      <c r="C280" s="860"/>
      <c r="D280" s="860"/>
      <c r="E280" s="860"/>
      <c r="F280" s="860"/>
      <c r="G280" s="860"/>
      <c r="H280" s="177">
        <v>2017</v>
      </c>
      <c r="I280" s="175"/>
      <c r="J280" s="175"/>
      <c r="K280" s="175"/>
      <c r="L280" s="175"/>
      <c r="M280" s="175"/>
      <c r="N280" s="175"/>
      <c r="O280" s="175"/>
      <c r="P280" s="175"/>
      <c r="Q280" s="175"/>
      <c r="R280" s="175"/>
      <c r="S280" s="175"/>
      <c r="T280" s="175"/>
      <c r="U280" s="175"/>
      <c r="V280" s="175"/>
      <c r="W280" s="175"/>
      <c r="X280" s="175"/>
      <c r="Y280" s="175"/>
      <c r="Z280" s="182">
        <v>2095</v>
      </c>
      <c r="AA280" s="175"/>
      <c r="AB280" s="175"/>
      <c r="AC280" s="604"/>
      <c r="AD280" s="872"/>
    </row>
    <row r="281" spans="1:30" ht="12.75" customHeight="1">
      <c r="A281" s="864"/>
      <c r="B281" s="860"/>
      <c r="C281" s="860"/>
      <c r="D281" s="860"/>
      <c r="E281" s="860"/>
      <c r="F281" s="860"/>
      <c r="G281" s="860"/>
      <c r="H281" s="177">
        <v>2018</v>
      </c>
      <c r="I281" s="175"/>
      <c r="J281" s="175"/>
      <c r="K281" s="175"/>
      <c r="L281" s="175"/>
      <c r="M281" s="175"/>
      <c r="N281" s="175"/>
      <c r="O281" s="175"/>
      <c r="P281" s="175"/>
      <c r="Q281" s="175"/>
      <c r="R281" s="175"/>
      <c r="S281" s="175"/>
      <c r="T281" s="175"/>
      <c r="U281" s="175"/>
      <c r="V281" s="175"/>
      <c r="W281" s="175"/>
      <c r="X281" s="175"/>
      <c r="Y281" s="175"/>
      <c r="Z281" s="182">
        <v>4190</v>
      </c>
      <c r="AA281" s="175"/>
      <c r="AB281" s="175"/>
      <c r="AC281" s="604"/>
      <c r="AD281" s="872"/>
    </row>
    <row r="282" spans="1:30" ht="12.75" customHeight="1">
      <c r="A282" s="864"/>
      <c r="B282" s="860"/>
      <c r="C282" s="860"/>
      <c r="D282" s="860"/>
      <c r="E282" s="860"/>
      <c r="F282" s="860"/>
      <c r="G282" s="860"/>
      <c r="H282" s="177">
        <v>2019</v>
      </c>
      <c r="I282" s="175"/>
      <c r="J282" s="175"/>
      <c r="K282" s="175"/>
      <c r="L282" s="175"/>
      <c r="M282" s="175"/>
      <c r="N282" s="175"/>
      <c r="O282" s="175"/>
      <c r="P282" s="175"/>
      <c r="Q282" s="175"/>
      <c r="R282" s="175"/>
      <c r="S282" s="175"/>
      <c r="T282" s="175"/>
      <c r="U282" s="175"/>
      <c r="V282" s="175"/>
      <c r="W282" s="175"/>
      <c r="X282" s="175"/>
      <c r="Y282" s="175"/>
      <c r="Z282" s="182">
        <v>4190</v>
      </c>
      <c r="AA282" s="175"/>
      <c r="AB282" s="175"/>
      <c r="AC282" s="604"/>
      <c r="AD282" s="872"/>
    </row>
    <row r="283" spans="1:30" ht="12.75" customHeight="1">
      <c r="A283" s="864"/>
      <c r="B283" s="860"/>
      <c r="C283" s="860"/>
      <c r="D283" s="860"/>
      <c r="E283" s="860"/>
      <c r="F283" s="860"/>
      <c r="G283" s="860"/>
      <c r="H283" s="177">
        <v>2020</v>
      </c>
      <c r="I283" s="175"/>
      <c r="J283" s="175"/>
      <c r="K283" s="175"/>
      <c r="L283" s="175"/>
      <c r="M283" s="175"/>
      <c r="N283" s="175"/>
      <c r="O283" s="175"/>
      <c r="P283" s="175"/>
      <c r="Q283" s="175"/>
      <c r="R283" s="175"/>
      <c r="S283" s="175"/>
      <c r="T283" s="175"/>
      <c r="U283" s="175"/>
      <c r="V283" s="175"/>
      <c r="W283" s="175"/>
      <c r="X283" s="175"/>
      <c r="Y283" s="175"/>
      <c r="Z283" s="182">
        <v>23900</v>
      </c>
      <c r="AA283" s="175"/>
      <c r="AB283" s="175"/>
      <c r="AC283" s="604"/>
      <c r="AD283" s="872"/>
    </row>
    <row r="284" spans="1:30" ht="12.75" customHeight="1">
      <c r="A284" s="864"/>
      <c r="B284" s="860"/>
      <c r="C284" s="860"/>
      <c r="D284" s="860"/>
      <c r="E284" s="860"/>
      <c r="F284" s="860"/>
      <c r="G284" s="860"/>
      <c r="H284" s="177">
        <v>2021</v>
      </c>
      <c r="I284" s="175"/>
      <c r="J284" s="175"/>
      <c r="K284" s="175"/>
      <c r="L284" s="175"/>
      <c r="M284" s="175"/>
      <c r="N284" s="175"/>
      <c r="O284" s="175"/>
      <c r="P284" s="175"/>
      <c r="Q284" s="175"/>
      <c r="R284" s="175"/>
      <c r="S284" s="175"/>
      <c r="T284" s="175"/>
      <c r="U284" s="175"/>
      <c r="V284" s="175"/>
      <c r="W284" s="175"/>
      <c r="X284" s="175"/>
      <c r="Y284" s="175"/>
      <c r="Z284" s="182">
        <v>23900</v>
      </c>
      <c r="AA284" s="175"/>
      <c r="AB284" s="175"/>
      <c r="AC284" s="604"/>
      <c r="AD284" s="872"/>
    </row>
    <row r="285" spans="1:30" ht="12.75" customHeight="1">
      <c r="A285" s="864"/>
      <c r="B285" s="860"/>
      <c r="C285" s="860"/>
      <c r="D285" s="860"/>
      <c r="E285" s="860"/>
      <c r="F285" s="860"/>
      <c r="G285" s="860"/>
      <c r="H285" s="177">
        <v>2022</v>
      </c>
      <c r="I285" s="175"/>
      <c r="J285" s="175"/>
      <c r="K285" s="175"/>
      <c r="L285" s="175"/>
      <c r="M285" s="175"/>
      <c r="N285" s="175"/>
      <c r="O285" s="175"/>
      <c r="P285" s="175"/>
      <c r="Q285" s="175"/>
      <c r="R285" s="175"/>
      <c r="S285" s="175"/>
      <c r="T285" s="175"/>
      <c r="U285" s="175"/>
      <c r="V285" s="175"/>
      <c r="W285" s="175"/>
      <c r="X285" s="175"/>
      <c r="Y285" s="175"/>
      <c r="Z285" s="182">
        <v>23900</v>
      </c>
      <c r="AA285" s="175"/>
      <c r="AB285" s="175"/>
      <c r="AC285" s="604"/>
      <c r="AD285" s="872"/>
    </row>
    <row r="286" spans="1:30" ht="12.75" customHeight="1" thickBot="1">
      <c r="A286" s="864"/>
      <c r="B286" s="860"/>
      <c r="C286" s="860"/>
      <c r="D286" s="860"/>
      <c r="E286" s="860"/>
      <c r="F286" s="860"/>
      <c r="G286" s="860"/>
      <c r="H286" s="177">
        <v>2023</v>
      </c>
      <c r="I286" s="175"/>
      <c r="J286" s="175"/>
      <c r="K286" s="175"/>
      <c r="L286" s="175"/>
      <c r="M286" s="175"/>
      <c r="N286" s="175"/>
      <c r="O286" s="175"/>
      <c r="P286" s="175"/>
      <c r="Q286" s="175"/>
      <c r="R286" s="175"/>
      <c r="S286" s="175"/>
      <c r="T286" s="175"/>
      <c r="U286" s="175"/>
      <c r="V286" s="175"/>
      <c r="W286" s="175"/>
      <c r="X286" s="175"/>
      <c r="Y286" s="175"/>
      <c r="Z286" s="183">
        <v>23900</v>
      </c>
      <c r="AA286" s="175"/>
      <c r="AB286" s="175"/>
      <c r="AC286" s="604"/>
      <c r="AD286" s="872"/>
    </row>
    <row r="287" spans="1:30" ht="12.75" customHeight="1">
      <c r="A287" s="864"/>
      <c r="B287" s="870">
        <v>3</v>
      </c>
      <c r="C287" s="870" t="s">
        <v>732</v>
      </c>
      <c r="D287" s="870" t="s">
        <v>418</v>
      </c>
      <c r="E287" s="870" t="s">
        <v>386</v>
      </c>
      <c r="F287" s="870" t="s">
        <v>731</v>
      </c>
      <c r="G287" s="870" t="s">
        <v>701</v>
      </c>
      <c r="H287" s="173">
        <v>2016</v>
      </c>
      <c r="I287" s="173"/>
      <c r="J287" s="173"/>
      <c r="K287" s="173"/>
      <c r="L287" s="173"/>
      <c r="M287" s="173"/>
      <c r="N287" s="173"/>
      <c r="O287" s="173"/>
      <c r="P287" s="173"/>
      <c r="Q287" s="173"/>
      <c r="R287" s="173"/>
      <c r="S287" s="173"/>
      <c r="T287" s="173"/>
      <c r="U287" s="173"/>
      <c r="V287" s="173"/>
      <c r="W287" s="173"/>
      <c r="X287" s="173"/>
      <c r="Y287" s="173"/>
      <c r="Z287" s="181">
        <v>890</v>
      </c>
      <c r="AA287" s="173"/>
      <c r="AB287" s="173"/>
      <c r="AC287" s="603"/>
      <c r="AD287" s="871" t="s">
        <v>702</v>
      </c>
    </row>
    <row r="288" spans="1:30" ht="12.75" customHeight="1">
      <c r="A288" s="864"/>
      <c r="B288" s="860"/>
      <c r="C288" s="860"/>
      <c r="D288" s="860"/>
      <c r="E288" s="860"/>
      <c r="F288" s="860"/>
      <c r="G288" s="860"/>
      <c r="H288" s="177">
        <v>2017</v>
      </c>
      <c r="I288" s="175"/>
      <c r="J288" s="175"/>
      <c r="K288" s="175"/>
      <c r="L288" s="175"/>
      <c r="M288" s="175"/>
      <c r="N288" s="175"/>
      <c r="O288" s="175"/>
      <c r="P288" s="175"/>
      <c r="Q288" s="175"/>
      <c r="R288" s="175"/>
      <c r="S288" s="175"/>
      <c r="T288" s="175"/>
      <c r="U288" s="175"/>
      <c r="V288" s="175"/>
      <c r="W288" s="175"/>
      <c r="X288" s="175"/>
      <c r="Y288" s="175"/>
      <c r="Z288" s="182">
        <v>3960</v>
      </c>
      <c r="AA288" s="175"/>
      <c r="AB288" s="175"/>
      <c r="AC288" s="604"/>
      <c r="AD288" s="872"/>
    </row>
    <row r="289" spans="1:30" ht="12.75" customHeight="1">
      <c r="A289" s="864"/>
      <c r="B289" s="860"/>
      <c r="C289" s="860"/>
      <c r="D289" s="860"/>
      <c r="E289" s="860"/>
      <c r="F289" s="860"/>
      <c r="G289" s="860"/>
      <c r="H289" s="177">
        <v>2018</v>
      </c>
      <c r="I289" s="175"/>
      <c r="J289" s="175"/>
      <c r="K289" s="175"/>
      <c r="L289" s="175"/>
      <c r="M289" s="175"/>
      <c r="N289" s="175"/>
      <c r="O289" s="175"/>
      <c r="P289" s="175"/>
      <c r="Q289" s="175"/>
      <c r="R289" s="175"/>
      <c r="S289" s="175"/>
      <c r="T289" s="175"/>
      <c r="U289" s="175"/>
      <c r="V289" s="175"/>
      <c r="W289" s="175"/>
      <c r="X289" s="175"/>
      <c r="Y289" s="175"/>
      <c r="Z289" s="182">
        <v>3960</v>
      </c>
      <c r="AA289" s="175"/>
      <c r="AB289" s="175"/>
      <c r="AC289" s="604"/>
      <c r="AD289" s="872"/>
    </row>
    <row r="290" spans="1:30" ht="12.75" customHeight="1">
      <c r="A290" s="864"/>
      <c r="B290" s="860"/>
      <c r="C290" s="860"/>
      <c r="D290" s="860"/>
      <c r="E290" s="860"/>
      <c r="F290" s="860"/>
      <c r="G290" s="860"/>
      <c r="H290" s="177">
        <v>2019</v>
      </c>
      <c r="I290" s="175"/>
      <c r="J290" s="175"/>
      <c r="K290" s="175"/>
      <c r="L290" s="175"/>
      <c r="M290" s="175"/>
      <c r="N290" s="175"/>
      <c r="O290" s="175"/>
      <c r="P290" s="175"/>
      <c r="Q290" s="175"/>
      <c r="R290" s="175"/>
      <c r="S290" s="175"/>
      <c r="T290" s="175"/>
      <c r="U290" s="175"/>
      <c r="V290" s="175"/>
      <c r="W290" s="175"/>
      <c r="X290" s="175"/>
      <c r="Y290" s="175"/>
      <c r="Z290" s="182">
        <v>17370</v>
      </c>
      <c r="AA290" s="175"/>
      <c r="AB290" s="175"/>
      <c r="AC290" s="604"/>
      <c r="AD290" s="872"/>
    </row>
    <row r="291" spans="1:30" ht="12.75" customHeight="1">
      <c r="A291" s="864"/>
      <c r="B291" s="860"/>
      <c r="C291" s="860"/>
      <c r="D291" s="860"/>
      <c r="E291" s="860"/>
      <c r="F291" s="860"/>
      <c r="G291" s="860"/>
      <c r="H291" s="177">
        <v>2020</v>
      </c>
      <c r="I291" s="175"/>
      <c r="J291" s="175"/>
      <c r="K291" s="175"/>
      <c r="L291" s="175"/>
      <c r="M291" s="175"/>
      <c r="N291" s="175"/>
      <c r="O291" s="175"/>
      <c r="P291" s="175"/>
      <c r="Q291" s="175"/>
      <c r="R291" s="175"/>
      <c r="S291" s="175"/>
      <c r="T291" s="175"/>
      <c r="U291" s="175"/>
      <c r="V291" s="175"/>
      <c r="W291" s="175"/>
      <c r="X291" s="175"/>
      <c r="Y291" s="175"/>
      <c r="Z291" s="182">
        <v>22600</v>
      </c>
      <c r="AA291" s="175"/>
      <c r="AB291" s="175"/>
      <c r="AC291" s="604"/>
      <c r="AD291" s="872"/>
    </row>
    <row r="292" spans="1:30" ht="12.75" customHeight="1">
      <c r="A292" s="864"/>
      <c r="B292" s="860"/>
      <c r="C292" s="860"/>
      <c r="D292" s="860"/>
      <c r="E292" s="860"/>
      <c r="F292" s="860"/>
      <c r="G292" s="860"/>
      <c r="H292" s="177">
        <v>2021</v>
      </c>
      <c r="I292" s="175"/>
      <c r="J292" s="175"/>
      <c r="K292" s="175"/>
      <c r="L292" s="175"/>
      <c r="M292" s="175"/>
      <c r="N292" s="175"/>
      <c r="O292" s="175"/>
      <c r="P292" s="175"/>
      <c r="Q292" s="175"/>
      <c r="R292" s="175"/>
      <c r="S292" s="175"/>
      <c r="T292" s="175"/>
      <c r="U292" s="175"/>
      <c r="V292" s="175"/>
      <c r="W292" s="175"/>
      <c r="X292" s="175"/>
      <c r="Y292" s="175"/>
      <c r="Z292" s="182">
        <v>22600</v>
      </c>
      <c r="AA292" s="175"/>
      <c r="AB292" s="175"/>
      <c r="AC292" s="604"/>
      <c r="AD292" s="872"/>
    </row>
    <row r="293" spans="1:30" ht="12.75" customHeight="1">
      <c r="A293" s="864"/>
      <c r="B293" s="860"/>
      <c r="C293" s="860"/>
      <c r="D293" s="860"/>
      <c r="E293" s="860"/>
      <c r="F293" s="860"/>
      <c r="G293" s="860"/>
      <c r="H293" s="177">
        <v>2022</v>
      </c>
      <c r="I293" s="175"/>
      <c r="J293" s="175"/>
      <c r="K293" s="175"/>
      <c r="L293" s="175"/>
      <c r="M293" s="175"/>
      <c r="N293" s="175"/>
      <c r="O293" s="175"/>
      <c r="P293" s="175"/>
      <c r="Q293" s="175"/>
      <c r="R293" s="175"/>
      <c r="S293" s="175"/>
      <c r="T293" s="175"/>
      <c r="U293" s="175"/>
      <c r="V293" s="175"/>
      <c r="W293" s="175"/>
      <c r="X293" s="175"/>
      <c r="Y293" s="175"/>
      <c r="Z293" s="182">
        <v>22600</v>
      </c>
      <c r="AA293" s="175"/>
      <c r="AB293" s="175"/>
      <c r="AC293" s="604"/>
      <c r="AD293" s="872"/>
    </row>
    <row r="294" spans="1:30" ht="12.75" customHeight="1">
      <c r="A294" s="865"/>
      <c r="B294" s="860"/>
      <c r="C294" s="860"/>
      <c r="D294" s="860"/>
      <c r="E294" s="860"/>
      <c r="F294" s="860"/>
      <c r="G294" s="860"/>
      <c r="H294" s="177">
        <v>2023</v>
      </c>
      <c r="I294" s="175"/>
      <c r="J294" s="175"/>
      <c r="K294" s="175"/>
      <c r="L294" s="175"/>
      <c r="M294" s="175"/>
      <c r="N294" s="175"/>
      <c r="O294" s="175"/>
      <c r="P294" s="175"/>
      <c r="Q294" s="175"/>
      <c r="R294" s="175"/>
      <c r="S294" s="175"/>
      <c r="T294" s="175"/>
      <c r="U294" s="175"/>
      <c r="V294" s="175"/>
      <c r="W294" s="175"/>
      <c r="X294" s="175"/>
      <c r="Y294" s="175"/>
      <c r="Z294" s="182">
        <v>22600</v>
      </c>
      <c r="AA294" s="175"/>
      <c r="AB294" s="175"/>
      <c r="AC294" s="604"/>
      <c r="AD294" s="872"/>
    </row>
    <row r="295" spans="1:30" ht="15">
      <c r="A295" s="873" t="s">
        <v>146</v>
      </c>
      <c r="B295" s="874"/>
      <c r="C295" s="874"/>
      <c r="D295" s="874"/>
      <c r="E295" s="874"/>
      <c r="F295" s="874"/>
      <c r="G295" s="874"/>
      <c r="H295" s="874"/>
      <c r="I295" s="874"/>
      <c r="J295" s="874"/>
      <c r="K295" s="874"/>
      <c r="L295" s="874"/>
      <c r="M295" s="874"/>
      <c r="N295" s="874"/>
      <c r="O295" s="874"/>
      <c r="P295" s="874"/>
      <c r="Q295" s="874"/>
      <c r="R295" s="874"/>
      <c r="S295" s="874"/>
      <c r="T295" s="874"/>
      <c r="U295" s="874"/>
      <c r="V295" s="874"/>
      <c r="W295" s="874"/>
      <c r="X295" s="874"/>
      <c r="Y295" s="874"/>
      <c r="Z295" s="874"/>
      <c r="AA295" s="874"/>
      <c r="AB295" s="874"/>
      <c r="AC295" s="874"/>
      <c r="AD295" s="875"/>
    </row>
    <row r="296" spans="1:30" ht="12.75" customHeight="1" thickBot="1">
      <c r="A296" s="876" t="s">
        <v>1338</v>
      </c>
      <c r="B296" s="877"/>
      <c r="C296" s="877"/>
      <c r="D296" s="877"/>
      <c r="E296" s="877"/>
      <c r="F296" s="877"/>
      <c r="G296" s="877"/>
      <c r="H296" s="877"/>
      <c r="I296" s="877"/>
      <c r="J296" s="877"/>
      <c r="K296" s="877"/>
      <c r="L296" s="877"/>
      <c r="M296" s="877"/>
      <c r="N296" s="877"/>
      <c r="O296" s="877"/>
      <c r="P296" s="877"/>
      <c r="Q296" s="877"/>
      <c r="R296" s="877"/>
      <c r="S296" s="877"/>
      <c r="T296" s="877"/>
      <c r="U296" s="877"/>
      <c r="V296" s="877"/>
      <c r="W296" s="877"/>
      <c r="X296" s="877"/>
      <c r="Y296" s="877"/>
      <c r="Z296" s="877"/>
      <c r="AA296" s="877"/>
      <c r="AB296" s="877"/>
      <c r="AC296" s="877"/>
      <c r="AD296" s="878"/>
    </row>
    <row r="297" spans="1:30" ht="11.25" customHeight="1">
      <c r="A297" s="863" t="s">
        <v>735</v>
      </c>
      <c r="B297" s="870">
        <v>1</v>
      </c>
      <c r="C297" s="870" t="s">
        <v>730</v>
      </c>
      <c r="D297" s="870" t="s">
        <v>704</v>
      </c>
      <c r="E297" s="870" t="s">
        <v>442</v>
      </c>
      <c r="F297" s="870" t="s">
        <v>731</v>
      </c>
      <c r="G297" s="870" t="s">
        <v>701</v>
      </c>
      <c r="H297" s="173">
        <v>2016</v>
      </c>
      <c r="I297" s="173"/>
      <c r="J297" s="173"/>
      <c r="K297" s="173"/>
      <c r="L297" s="173"/>
      <c r="M297" s="173"/>
      <c r="N297" s="173"/>
      <c r="O297" s="173"/>
      <c r="P297" s="173"/>
      <c r="Q297" s="173"/>
      <c r="R297" s="173"/>
      <c r="S297" s="173"/>
      <c r="T297" s="173"/>
      <c r="U297" s="173"/>
      <c r="V297" s="173"/>
      <c r="W297" s="173"/>
      <c r="X297" s="173"/>
      <c r="Y297" s="173"/>
      <c r="Z297" s="182">
        <v>1695811</v>
      </c>
      <c r="AA297" s="173"/>
      <c r="AB297" s="173"/>
      <c r="AC297" s="603"/>
      <c r="AD297" s="871" t="s">
        <v>702</v>
      </c>
    </row>
    <row r="298" spans="1:30" ht="12.75" customHeight="1">
      <c r="A298" s="864"/>
      <c r="B298" s="860"/>
      <c r="C298" s="860"/>
      <c r="D298" s="860"/>
      <c r="E298" s="860"/>
      <c r="F298" s="860"/>
      <c r="G298" s="860"/>
      <c r="H298" s="177">
        <v>2017</v>
      </c>
      <c r="I298" s="175"/>
      <c r="J298" s="175"/>
      <c r="K298" s="175"/>
      <c r="L298" s="175"/>
      <c r="M298" s="175"/>
      <c r="N298" s="175"/>
      <c r="O298" s="175"/>
      <c r="P298" s="175"/>
      <c r="Q298" s="175"/>
      <c r="R298" s="175"/>
      <c r="S298" s="175"/>
      <c r="T298" s="175"/>
      <c r="U298" s="175"/>
      <c r="V298" s="175"/>
      <c r="W298" s="175"/>
      <c r="X298" s="175"/>
      <c r="Y298" s="175"/>
      <c r="Z298" s="182">
        <v>20776375</v>
      </c>
      <c r="AA298" s="175"/>
      <c r="AB298" s="175"/>
      <c r="AC298" s="604"/>
      <c r="AD298" s="872"/>
    </row>
    <row r="299" spans="1:30" ht="12.75" customHeight="1">
      <c r="A299" s="864"/>
      <c r="B299" s="860"/>
      <c r="C299" s="860"/>
      <c r="D299" s="860"/>
      <c r="E299" s="860"/>
      <c r="F299" s="860"/>
      <c r="G299" s="860"/>
      <c r="H299" s="177">
        <v>2018</v>
      </c>
      <c r="I299" s="175"/>
      <c r="J299" s="175"/>
      <c r="K299" s="175"/>
      <c r="L299" s="175"/>
      <c r="M299" s="175"/>
      <c r="N299" s="175"/>
      <c r="O299" s="175"/>
      <c r="P299" s="175"/>
      <c r="Q299" s="175"/>
      <c r="R299" s="175"/>
      <c r="S299" s="175"/>
      <c r="T299" s="175"/>
      <c r="U299" s="175"/>
      <c r="V299" s="175"/>
      <c r="W299" s="175"/>
      <c r="X299" s="175"/>
      <c r="Y299" s="175"/>
      <c r="Z299" s="182">
        <v>42627657</v>
      </c>
      <c r="AA299" s="175"/>
      <c r="AB299" s="175"/>
      <c r="AC299" s="604"/>
      <c r="AD299" s="872"/>
    </row>
    <row r="300" spans="1:30" ht="12.75" customHeight="1">
      <c r="A300" s="864"/>
      <c r="B300" s="860"/>
      <c r="C300" s="860"/>
      <c r="D300" s="860"/>
      <c r="E300" s="860"/>
      <c r="F300" s="860"/>
      <c r="G300" s="860"/>
      <c r="H300" s="177">
        <v>2019</v>
      </c>
      <c r="I300" s="175"/>
      <c r="J300" s="175"/>
      <c r="K300" s="175"/>
      <c r="L300" s="175"/>
      <c r="M300" s="175"/>
      <c r="N300" s="175"/>
      <c r="O300" s="175"/>
      <c r="P300" s="175"/>
      <c r="Q300" s="175"/>
      <c r="R300" s="175"/>
      <c r="S300" s="175"/>
      <c r="T300" s="175"/>
      <c r="U300" s="175"/>
      <c r="V300" s="175"/>
      <c r="W300" s="175"/>
      <c r="X300" s="175"/>
      <c r="Y300" s="175"/>
      <c r="Z300" s="182">
        <v>74363317</v>
      </c>
      <c r="AA300" s="175"/>
      <c r="AB300" s="175"/>
      <c r="AC300" s="604"/>
      <c r="AD300" s="872"/>
    </row>
    <row r="301" spans="1:30" ht="12.75" customHeight="1">
      <c r="A301" s="864"/>
      <c r="B301" s="860"/>
      <c r="C301" s="860"/>
      <c r="D301" s="860"/>
      <c r="E301" s="860"/>
      <c r="F301" s="860"/>
      <c r="G301" s="860"/>
      <c r="H301" s="177">
        <v>2020</v>
      </c>
      <c r="I301" s="175"/>
      <c r="J301" s="175"/>
      <c r="K301" s="175"/>
      <c r="L301" s="175"/>
      <c r="M301" s="175"/>
      <c r="N301" s="175"/>
      <c r="O301" s="175"/>
      <c r="P301" s="175"/>
      <c r="Q301" s="175"/>
      <c r="R301" s="175"/>
      <c r="S301" s="175"/>
      <c r="T301" s="175"/>
      <c r="U301" s="175"/>
      <c r="V301" s="175"/>
      <c r="W301" s="175"/>
      <c r="X301" s="175"/>
      <c r="Y301" s="175"/>
      <c r="Z301" s="182">
        <v>106510129</v>
      </c>
      <c r="AA301" s="175"/>
      <c r="AB301" s="175"/>
      <c r="AC301" s="604"/>
      <c r="AD301" s="872"/>
    </row>
    <row r="302" spans="1:30" ht="12.75" customHeight="1">
      <c r="A302" s="864"/>
      <c r="B302" s="860"/>
      <c r="C302" s="860"/>
      <c r="D302" s="860"/>
      <c r="E302" s="860"/>
      <c r="F302" s="860"/>
      <c r="G302" s="860"/>
      <c r="H302" s="177">
        <v>2021</v>
      </c>
      <c r="I302" s="175"/>
      <c r="J302" s="175"/>
      <c r="K302" s="175"/>
      <c r="L302" s="175"/>
      <c r="M302" s="175"/>
      <c r="N302" s="175"/>
      <c r="O302" s="175"/>
      <c r="P302" s="175"/>
      <c r="Q302" s="175"/>
      <c r="R302" s="175"/>
      <c r="S302" s="175"/>
      <c r="T302" s="175"/>
      <c r="U302" s="175"/>
      <c r="V302" s="175"/>
      <c r="W302" s="175"/>
      <c r="X302" s="175"/>
      <c r="Y302" s="175"/>
      <c r="Z302" s="182">
        <v>140482473</v>
      </c>
      <c r="AA302" s="175"/>
      <c r="AB302" s="175"/>
      <c r="AC302" s="604"/>
      <c r="AD302" s="872"/>
    </row>
    <row r="303" spans="1:30" ht="12.75" customHeight="1">
      <c r="A303" s="864"/>
      <c r="B303" s="860"/>
      <c r="C303" s="860"/>
      <c r="D303" s="860"/>
      <c r="E303" s="860"/>
      <c r="F303" s="860"/>
      <c r="G303" s="860"/>
      <c r="H303" s="177">
        <v>2022</v>
      </c>
      <c r="I303" s="175"/>
      <c r="J303" s="175"/>
      <c r="K303" s="175"/>
      <c r="L303" s="175"/>
      <c r="M303" s="175"/>
      <c r="N303" s="175"/>
      <c r="O303" s="175"/>
      <c r="P303" s="175"/>
      <c r="Q303" s="175"/>
      <c r="R303" s="175"/>
      <c r="S303" s="175"/>
      <c r="T303" s="175"/>
      <c r="U303" s="175"/>
      <c r="V303" s="175"/>
      <c r="W303" s="175"/>
      <c r="X303" s="175"/>
      <c r="Y303" s="175"/>
      <c r="Z303" s="182">
        <v>175993153</v>
      </c>
      <c r="AA303" s="175"/>
      <c r="AB303" s="175"/>
      <c r="AC303" s="604"/>
      <c r="AD303" s="872"/>
    </row>
    <row r="304" spans="1:30" ht="13.5" customHeight="1" thickBot="1">
      <c r="A304" s="864"/>
      <c r="B304" s="860"/>
      <c r="C304" s="860"/>
      <c r="D304" s="860"/>
      <c r="E304" s="860"/>
      <c r="F304" s="860"/>
      <c r="G304" s="860"/>
      <c r="H304" s="177">
        <v>2023</v>
      </c>
      <c r="I304" s="175"/>
      <c r="J304" s="175"/>
      <c r="K304" s="175"/>
      <c r="L304" s="175"/>
      <c r="M304" s="175"/>
      <c r="N304" s="175"/>
      <c r="O304" s="175"/>
      <c r="P304" s="175"/>
      <c r="Q304" s="175"/>
      <c r="R304" s="175"/>
      <c r="S304" s="175"/>
      <c r="T304" s="175"/>
      <c r="U304" s="175"/>
      <c r="V304" s="175"/>
      <c r="W304" s="175"/>
      <c r="X304" s="175"/>
      <c r="Y304" s="175"/>
      <c r="Z304" s="183">
        <v>241094869</v>
      </c>
      <c r="AA304" s="175"/>
      <c r="AB304" s="175"/>
      <c r="AC304" s="604"/>
      <c r="AD304" s="872"/>
    </row>
    <row r="305" spans="1:30" ht="12.75" customHeight="1">
      <c r="A305" s="864"/>
      <c r="B305" s="870">
        <v>2</v>
      </c>
      <c r="C305" s="870" t="s">
        <v>732</v>
      </c>
      <c r="D305" s="870" t="s">
        <v>736</v>
      </c>
      <c r="E305" s="870" t="s">
        <v>386</v>
      </c>
      <c r="F305" s="870" t="s">
        <v>731</v>
      </c>
      <c r="G305" s="870" t="s">
        <v>701</v>
      </c>
      <c r="H305" s="173">
        <v>2016</v>
      </c>
      <c r="I305" s="173"/>
      <c r="J305" s="173"/>
      <c r="K305" s="173"/>
      <c r="L305" s="173"/>
      <c r="M305" s="173"/>
      <c r="N305" s="633">
        <v>0</v>
      </c>
      <c r="O305" s="633"/>
      <c r="P305" s="633"/>
      <c r="Q305" s="633">
        <v>0</v>
      </c>
      <c r="R305" s="633"/>
      <c r="S305" s="633"/>
      <c r="T305" s="633"/>
      <c r="U305" s="633"/>
      <c r="V305" s="633"/>
      <c r="W305" s="633"/>
      <c r="X305" s="633"/>
      <c r="Y305" s="634">
        <v>0</v>
      </c>
      <c r="Z305" s="635">
        <v>5660</v>
      </c>
      <c r="AA305" s="633"/>
      <c r="AB305" s="633"/>
      <c r="AC305" s="636">
        <f>Y305/Z305*100</f>
        <v>0</v>
      </c>
      <c r="AD305" s="871" t="s">
        <v>702</v>
      </c>
    </row>
    <row r="306" spans="1:30" ht="12.75" customHeight="1">
      <c r="A306" s="864"/>
      <c r="B306" s="860"/>
      <c r="C306" s="860"/>
      <c r="D306" s="860"/>
      <c r="E306" s="860"/>
      <c r="F306" s="860"/>
      <c r="G306" s="860"/>
      <c r="H306" s="177">
        <v>2017</v>
      </c>
      <c r="I306" s="175"/>
      <c r="J306" s="175"/>
      <c r="K306" s="175"/>
      <c r="L306" s="175"/>
      <c r="M306" s="175"/>
      <c r="N306" s="637"/>
      <c r="O306" s="637"/>
      <c r="P306" s="637"/>
      <c r="Q306" s="637"/>
      <c r="R306" s="637"/>
      <c r="S306" s="637"/>
      <c r="T306" s="637"/>
      <c r="U306" s="637"/>
      <c r="V306" s="637"/>
      <c r="W306" s="637"/>
      <c r="X306" s="637"/>
      <c r="Y306" s="637"/>
      <c r="Z306" s="638">
        <v>10890</v>
      </c>
      <c r="AA306" s="637"/>
      <c r="AB306" s="637"/>
      <c r="AC306" s="639"/>
      <c r="AD306" s="872"/>
    </row>
    <row r="307" spans="1:30" ht="12.75" customHeight="1">
      <c r="A307" s="864"/>
      <c r="B307" s="860"/>
      <c r="C307" s="860"/>
      <c r="D307" s="860"/>
      <c r="E307" s="860"/>
      <c r="F307" s="860"/>
      <c r="G307" s="860"/>
      <c r="H307" s="177">
        <v>2018</v>
      </c>
      <c r="I307" s="175"/>
      <c r="J307" s="175"/>
      <c r="K307" s="175"/>
      <c r="L307" s="175"/>
      <c r="M307" s="175"/>
      <c r="N307" s="175"/>
      <c r="O307" s="175"/>
      <c r="P307" s="175"/>
      <c r="Q307" s="175"/>
      <c r="R307" s="175"/>
      <c r="S307" s="175"/>
      <c r="T307" s="175"/>
      <c r="U307" s="175"/>
      <c r="V307" s="175"/>
      <c r="W307" s="175"/>
      <c r="X307" s="175"/>
      <c r="Y307" s="175"/>
      <c r="Z307" s="182">
        <v>11300</v>
      </c>
      <c r="AA307" s="175"/>
      <c r="AB307" s="175"/>
      <c r="AC307" s="604"/>
      <c r="AD307" s="872"/>
    </row>
    <row r="308" spans="1:30" ht="12.75" customHeight="1">
      <c r="A308" s="864"/>
      <c r="B308" s="860"/>
      <c r="C308" s="860"/>
      <c r="D308" s="860"/>
      <c r="E308" s="860"/>
      <c r="F308" s="860"/>
      <c r="G308" s="860"/>
      <c r="H308" s="177">
        <v>2019</v>
      </c>
      <c r="I308" s="175"/>
      <c r="J308" s="175"/>
      <c r="K308" s="175"/>
      <c r="L308" s="175"/>
      <c r="M308" s="175"/>
      <c r="N308" s="175"/>
      <c r="O308" s="175"/>
      <c r="P308" s="175"/>
      <c r="Q308" s="175"/>
      <c r="R308" s="175"/>
      <c r="S308" s="175"/>
      <c r="T308" s="175"/>
      <c r="U308" s="175"/>
      <c r="V308" s="175"/>
      <c r="W308" s="175"/>
      <c r="X308" s="175"/>
      <c r="Y308" s="175"/>
      <c r="Z308" s="182">
        <v>38000</v>
      </c>
      <c r="AA308" s="175"/>
      <c r="AB308" s="175"/>
      <c r="AC308" s="604"/>
      <c r="AD308" s="872"/>
    </row>
    <row r="309" spans="1:30" ht="12.75" customHeight="1">
      <c r="A309" s="864"/>
      <c r="B309" s="860"/>
      <c r="C309" s="860"/>
      <c r="D309" s="860"/>
      <c r="E309" s="860"/>
      <c r="F309" s="860"/>
      <c r="G309" s="860"/>
      <c r="H309" s="177">
        <v>2020</v>
      </c>
      <c r="I309" s="175"/>
      <c r="J309" s="175"/>
      <c r="K309" s="175"/>
      <c r="L309" s="175"/>
      <c r="M309" s="175"/>
      <c r="N309" s="175"/>
      <c r="O309" s="175"/>
      <c r="P309" s="175"/>
      <c r="Q309" s="175"/>
      <c r="R309" s="175"/>
      <c r="S309" s="175"/>
      <c r="T309" s="175"/>
      <c r="U309" s="175"/>
      <c r="V309" s="175"/>
      <c r="W309" s="175"/>
      <c r="X309" s="175"/>
      <c r="Y309" s="175"/>
      <c r="Z309" s="182">
        <v>38000</v>
      </c>
      <c r="AA309" s="175"/>
      <c r="AB309" s="175"/>
      <c r="AC309" s="604"/>
      <c r="AD309" s="872"/>
    </row>
    <row r="310" spans="1:30" ht="12.75" customHeight="1">
      <c r="A310" s="864"/>
      <c r="B310" s="860"/>
      <c r="C310" s="860"/>
      <c r="D310" s="860"/>
      <c r="E310" s="860"/>
      <c r="F310" s="860"/>
      <c r="G310" s="860"/>
      <c r="H310" s="177">
        <v>2021</v>
      </c>
      <c r="I310" s="175"/>
      <c r="J310" s="175"/>
      <c r="K310" s="175"/>
      <c r="L310" s="175"/>
      <c r="M310" s="175"/>
      <c r="N310" s="175"/>
      <c r="O310" s="175"/>
      <c r="P310" s="175"/>
      <c r="Q310" s="175"/>
      <c r="R310" s="175"/>
      <c r="S310" s="175"/>
      <c r="T310" s="175"/>
      <c r="U310" s="175"/>
      <c r="V310" s="175"/>
      <c r="W310" s="175"/>
      <c r="X310" s="175"/>
      <c r="Y310" s="175"/>
      <c r="Z310" s="182">
        <v>54000</v>
      </c>
      <c r="AA310" s="175"/>
      <c r="AB310" s="175"/>
      <c r="AC310" s="604"/>
      <c r="AD310" s="872"/>
    </row>
    <row r="311" spans="1:30" ht="12.75" customHeight="1">
      <c r="A311" s="864"/>
      <c r="B311" s="860"/>
      <c r="C311" s="860"/>
      <c r="D311" s="860"/>
      <c r="E311" s="860"/>
      <c r="F311" s="860"/>
      <c r="G311" s="860"/>
      <c r="H311" s="177">
        <v>2022</v>
      </c>
      <c r="I311" s="175"/>
      <c r="J311" s="175"/>
      <c r="K311" s="175"/>
      <c r="L311" s="175"/>
      <c r="M311" s="175"/>
      <c r="N311" s="175"/>
      <c r="O311" s="175"/>
      <c r="P311" s="175"/>
      <c r="Q311" s="175"/>
      <c r="R311" s="175"/>
      <c r="S311" s="175"/>
      <c r="T311" s="175"/>
      <c r="U311" s="175"/>
      <c r="V311" s="175"/>
      <c r="W311" s="175"/>
      <c r="X311" s="175"/>
      <c r="Y311" s="175"/>
      <c r="Z311" s="182">
        <v>54000</v>
      </c>
      <c r="AA311" s="175"/>
      <c r="AB311" s="175"/>
      <c r="AC311" s="604"/>
      <c r="AD311" s="872"/>
    </row>
    <row r="312" spans="1:30" ht="12.75" customHeight="1" thickBot="1">
      <c r="A312" s="864"/>
      <c r="B312" s="860"/>
      <c r="C312" s="860"/>
      <c r="D312" s="860"/>
      <c r="E312" s="860"/>
      <c r="F312" s="860"/>
      <c r="G312" s="860"/>
      <c r="H312" s="177">
        <v>2023</v>
      </c>
      <c r="I312" s="175"/>
      <c r="J312" s="175"/>
      <c r="K312" s="175"/>
      <c r="L312" s="175"/>
      <c r="M312" s="175"/>
      <c r="N312" s="175"/>
      <c r="O312" s="175"/>
      <c r="P312" s="175"/>
      <c r="Q312" s="175"/>
      <c r="R312" s="175"/>
      <c r="S312" s="175"/>
      <c r="T312" s="175"/>
      <c r="U312" s="175"/>
      <c r="V312" s="175"/>
      <c r="W312" s="175"/>
      <c r="X312" s="175"/>
      <c r="Y312" s="175"/>
      <c r="Z312" s="183">
        <v>54000</v>
      </c>
      <c r="AA312" s="175"/>
      <c r="AB312" s="175"/>
      <c r="AC312" s="604"/>
      <c r="AD312" s="872"/>
    </row>
    <row r="313" spans="1:30" ht="12.75" customHeight="1">
      <c r="A313" s="864"/>
      <c r="B313" s="870">
        <v>3</v>
      </c>
      <c r="C313" s="870" t="s">
        <v>732</v>
      </c>
      <c r="D313" s="870" t="s">
        <v>737</v>
      </c>
      <c r="E313" s="870" t="s">
        <v>390</v>
      </c>
      <c r="F313" s="870" t="s">
        <v>731</v>
      </c>
      <c r="G313" s="870" t="s">
        <v>701</v>
      </c>
      <c r="H313" s="173">
        <v>2016</v>
      </c>
      <c r="I313" s="173"/>
      <c r="J313" s="173"/>
      <c r="K313" s="173"/>
      <c r="L313" s="173"/>
      <c r="M313" s="173"/>
      <c r="N313" s="173"/>
      <c r="O313" s="173"/>
      <c r="P313" s="173"/>
      <c r="Q313" s="173"/>
      <c r="R313" s="173"/>
      <c r="S313" s="173"/>
      <c r="T313" s="173"/>
      <c r="U313" s="173"/>
      <c r="V313" s="173"/>
      <c r="W313" s="173"/>
      <c r="X313" s="173"/>
      <c r="Y313" s="173"/>
      <c r="Z313" s="181">
        <v>4</v>
      </c>
      <c r="AA313" s="173"/>
      <c r="AB313" s="173"/>
      <c r="AC313" s="603"/>
      <c r="AD313" s="871" t="s">
        <v>702</v>
      </c>
    </row>
    <row r="314" spans="1:30" ht="12.75" customHeight="1">
      <c r="A314" s="864"/>
      <c r="B314" s="860"/>
      <c r="C314" s="860"/>
      <c r="D314" s="860"/>
      <c r="E314" s="860"/>
      <c r="F314" s="860"/>
      <c r="G314" s="860"/>
      <c r="H314" s="177">
        <v>2017</v>
      </c>
      <c r="I314" s="175"/>
      <c r="J314" s="175"/>
      <c r="K314" s="175"/>
      <c r="L314" s="175"/>
      <c r="M314" s="175"/>
      <c r="N314" s="175"/>
      <c r="O314" s="175"/>
      <c r="P314" s="175"/>
      <c r="Q314" s="175"/>
      <c r="R314" s="175"/>
      <c r="S314" s="175"/>
      <c r="T314" s="175"/>
      <c r="U314" s="175"/>
      <c r="V314" s="175"/>
      <c r="W314" s="175"/>
      <c r="X314" s="175"/>
      <c r="Y314" s="175"/>
      <c r="Z314" s="182">
        <v>4</v>
      </c>
      <c r="AA314" s="175"/>
      <c r="AB314" s="175"/>
      <c r="AC314" s="604"/>
      <c r="AD314" s="872"/>
    </row>
    <row r="315" spans="1:30" ht="12.75" customHeight="1">
      <c r="A315" s="864"/>
      <c r="B315" s="860"/>
      <c r="C315" s="860"/>
      <c r="D315" s="860"/>
      <c r="E315" s="860"/>
      <c r="F315" s="860"/>
      <c r="G315" s="860"/>
      <c r="H315" s="177">
        <v>2018</v>
      </c>
      <c r="I315" s="175"/>
      <c r="J315" s="175"/>
      <c r="K315" s="175"/>
      <c r="L315" s="175"/>
      <c r="M315" s="175"/>
      <c r="N315" s="175"/>
      <c r="O315" s="175"/>
      <c r="P315" s="175"/>
      <c r="Q315" s="175"/>
      <c r="R315" s="175"/>
      <c r="S315" s="175"/>
      <c r="T315" s="175"/>
      <c r="U315" s="175"/>
      <c r="V315" s="175"/>
      <c r="W315" s="175"/>
      <c r="X315" s="175"/>
      <c r="Y315" s="175"/>
      <c r="Z315" s="182">
        <v>4</v>
      </c>
      <c r="AA315" s="175"/>
      <c r="AB315" s="175"/>
      <c r="AC315" s="604"/>
      <c r="AD315" s="872"/>
    </row>
    <row r="316" spans="1:30" ht="12.75" customHeight="1">
      <c r="A316" s="864"/>
      <c r="B316" s="860"/>
      <c r="C316" s="860"/>
      <c r="D316" s="860"/>
      <c r="E316" s="860"/>
      <c r="F316" s="860"/>
      <c r="G316" s="860"/>
      <c r="H316" s="177">
        <v>2019</v>
      </c>
      <c r="I316" s="175"/>
      <c r="J316" s="175"/>
      <c r="K316" s="175"/>
      <c r="L316" s="175"/>
      <c r="M316" s="175"/>
      <c r="N316" s="175"/>
      <c r="O316" s="175"/>
      <c r="P316" s="175"/>
      <c r="Q316" s="175"/>
      <c r="R316" s="175"/>
      <c r="S316" s="175"/>
      <c r="T316" s="175"/>
      <c r="U316" s="175"/>
      <c r="V316" s="175"/>
      <c r="W316" s="175"/>
      <c r="X316" s="175"/>
      <c r="Y316" s="175"/>
      <c r="Z316" s="182">
        <v>25</v>
      </c>
      <c r="AA316" s="175"/>
      <c r="AB316" s="175"/>
      <c r="AC316" s="604"/>
      <c r="AD316" s="872"/>
    </row>
    <row r="317" spans="1:30" ht="12.75" customHeight="1">
      <c r="A317" s="864"/>
      <c r="B317" s="860"/>
      <c r="C317" s="860"/>
      <c r="D317" s="860"/>
      <c r="E317" s="860"/>
      <c r="F317" s="860"/>
      <c r="G317" s="860"/>
      <c r="H317" s="177">
        <v>2020</v>
      </c>
      <c r="I317" s="175"/>
      <c r="J317" s="175"/>
      <c r="K317" s="175"/>
      <c r="L317" s="175"/>
      <c r="M317" s="175"/>
      <c r="N317" s="175"/>
      <c r="O317" s="175"/>
      <c r="P317" s="175"/>
      <c r="Q317" s="175"/>
      <c r="R317" s="175"/>
      <c r="S317" s="175"/>
      <c r="T317" s="175"/>
      <c r="U317" s="175"/>
      <c r="V317" s="175"/>
      <c r="W317" s="175"/>
      <c r="X317" s="175"/>
      <c r="Y317" s="175"/>
      <c r="Z317" s="182">
        <v>25</v>
      </c>
      <c r="AA317" s="175"/>
      <c r="AB317" s="175"/>
      <c r="AC317" s="604"/>
      <c r="AD317" s="872"/>
    </row>
    <row r="318" spans="1:30" ht="12.75" customHeight="1">
      <c r="A318" s="864"/>
      <c r="B318" s="860"/>
      <c r="C318" s="860"/>
      <c r="D318" s="860"/>
      <c r="E318" s="860"/>
      <c r="F318" s="860"/>
      <c r="G318" s="860"/>
      <c r="H318" s="177">
        <v>2021</v>
      </c>
      <c r="I318" s="175"/>
      <c r="J318" s="175"/>
      <c r="K318" s="175"/>
      <c r="L318" s="175"/>
      <c r="M318" s="175"/>
      <c r="N318" s="175"/>
      <c r="O318" s="175"/>
      <c r="P318" s="175"/>
      <c r="Q318" s="175"/>
      <c r="R318" s="175"/>
      <c r="S318" s="175"/>
      <c r="T318" s="175"/>
      <c r="U318" s="175"/>
      <c r="V318" s="175"/>
      <c r="W318" s="175"/>
      <c r="X318" s="175"/>
      <c r="Y318" s="175"/>
      <c r="Z318" s="182">
        <v>25</v>
      </c>
      <c r="AA318" s="175"/>
      <c r="AB318" s="175"/>
      <c r="AC318" s="604"/>
      <c r="AD318" s="872"/>
    </row>
    <row r="319" spans="1:30" ht="12.75" customHeight="1">
      <c r="A319" s="864"/>
      <c r="B319" s="860"/>
      <c r="C319" s="860"/>
      <c r="D319" s="860"/>
      <c r="E319" s="860"/>
      <c r="F319" s="860"/>
      <c r="G319" s="860"/>
      <c r="H319" s="177">
        <v>2022</v>
      </c>
      <c r="I319" s="175"/>
      <c r="J319" s="175"/>
      <c r="K319" s="175"/>
      <c r="L319" s="175"/>
      <c r="M319" s="175"/>
      <c r="N319" s="175"/>
      <c r="O319" s="175"/>
      <c r="P319" s="175"/>
      <c r="Q319" s="175"/>
      <c r="R319" s="175"/>
      <c r="S319" s="175"/>
      <c r="T319" s="175"/>
      <c r="U319" s="175"/>
      <c r="V319" s="175"/>
      <c r="W319" s="175"/>
      <c r="X319" s="175"/>
      <c r="Y319" s="175"/>
      <c r="Z319" s="182">
        <v>25</v>
      </c>
      <c r="AA319" s="175"/>
      <c r="AB319" s="175"/>
      <c r="AC319" s="604"/>
      <c r="AD319" s="872"/>
    </row>
    <row r="320" spans="1:30" ht="12.75" customHeight="1">
      <c r="A320" s="865"/>
      <c r="B320" s="860"/>
      <c r="C320" s="860"/>
      <c r="D320" s="860"/>
      <c r="E320" s="860"/>
      <c r="F320" s="860"/>
      <c r="G320" s="860"/>
      <c r="H320" s="177">
        <v>2023</v>
      </c>
      <c r="I320" s="175"/>
      <c r="J320" s="175"/>
      <c r="K320" s="175"/>
      <c r="L320" s="175"/>
      <c r="M320" s="175"/>
      <c r="N320" s="175"/>
      <c r="O320" s="175"/>
      <c r="P320" s="175"/>
      <c r="Q320" s="175"/>
      <c r="R320" s="175"/>
      <c r="S320" s="175"/>
      <c r="T320" s="175"/>
      <c r="U320" s="175"/>
      <c r="V320" s="175"/>
      <c r="W320" s="175"/>
      <c r="X320" s="175"/>
      <c r="Y320" s="175"/>
      <c r="Z320" s="182">
        <v>25</v>
      </c>
      <c r="AA320" s="175"/>
      <c r="AB320" s="175"/>
      <c r="AC320" s="604"/>
      <c r="AD320" s="872"/>
    </row>
    <row r="321" spans="1:30" ht="15">
      <c r="A321" s="873" t="s">
        <v>146</v>
      </c>
      <c r="B321" s="874"/>
      <c r="C321" s="874"/>
      <c r="D321" s="874"/>
      <c r="E321" s="874"/>
      <c r="F321" s="874"/>
      <c r="G321" s="874"/>
      <c r="H321" s="874"/>
      <c r="I321" s="874"/>
      <c r="J321" s="874"/>
      <c r="K321" s="874"/>
      <c r="L321" s="874"/>
      <c r="M321" s="874"/>
      <c r="N321" s="874"/>
      <c r="O321" s="874"/>
      <c r="P321" s="874"/>
      <c r="Q321" s="874"/>
      <c r="R321" s="874"/>
      <c r="S321" s="874"/>
      <c r="T321" s="874"/>
      <c r="U321" s="874"/>
      <c r="V321" s="874"/>
      <c r="W321" s="874"/>
      <c r="X321" s="874"/>
      <c r="Y321" s="874"/>
      <c r="Z321" s="874"/>
      <c r="AA321" s="874"/>
      <c r="AB321" s="874"/>
      <c r="AC321" s="874"/>
      <c r="AD321" s="875"/>
    </row>
    <row r="322" spans="1:30" ht="11.25" customHeight="1" thickBot="1">
      <c r="A322" s="879"/>
      <c r="B322" s="880"/>
      <c r="C322" s="880"/>
      <c r="D322" s="880"/>
      <c r="E322" s="880"/>
      <c r="F322" s="880"/>
      <c r="G322" s="880"/>
      <c r="H322" s="880"/>
      <c r="I322" s="880"/>
      <c r="J322" s="880"/>
      <c r="K322" s="880"/>
      <c r="L322" s="880"/>
      <c r="M322" s="880"/>
      <c r="N322" s="880"/>
      <c r="O322" s="880"/>
      <c r="P322" s="880"/>
      <c r="Q322" s="880"/>
      <c r="R322" s="880"/>
      <c r="S322" s="880"/>
      <c r="T322" s="880"/>
      <c r="U322" s="880"/>
      <c r="V322" s="880"/>
      <c r="W322" s="880"/>
      <c r="X322" s="880"/>
      <c r="Y322" s="880"/>
      <c r="Z322" s="880"/>
      <c r="AA322" s="880"/>
      <c r="AB322" s="880"/>
      <c r="AC322" s="880"/>
      <c r="AD322" s="881"/>
    </row>
    <row r="323" spans="1:30" ht="11.25" customHeight="1">
      <c r="A323" s="863" t="s">
        <v>738</v>
      </c>
      <c r="B323" s="870">
        <v>1</v>
      </c>
      <c r="C323" s="870" t="s">
        <v>699</v>
      </c>
      <c r="D323" s="870" t="s">
        <v>739</v>
      </c>
      <c r="E323" s="870" t="s">
        <v>396</v>
      </c>
      <c r="F323" s="870" t="s">
        <v>700</v>
      </c>
      <c r="G323" s="870" t="s">
        <v>701</v>
      </c>
      <c r="H323" s="173">
        <v>2016</v>
      </c>
      <c r="I323" s="173"/>
      <c r="J323" s="173"/>
      <c r="K323" s="173"/>
      <c r="L323" s="173"/>
      <c r="M323" s="173"/>
      <c r="N323" s="173"/>
      <c r="O323" s="173"/>
      <c r="P323" s="173"/>
      <c r="Q323" s="173"/>
      <c r="R323" s="173"/>
      <c r="S323" s="173"/>
      <c r="T323" s="173"/>
      <c r="U323" s="173"/>
      <c r="V323" s="173"/>
      <c r="W323" s="173"/>
      <c r="X323" s="173"/>
      <c r="Y323" s="173"/>
      <c r="Z323" s="182">
        <v>0</v>
      </c>
      <c r="AA323" s="173"/>
      <c r="AB323" s="173"/>
      <c r="AC323" s="603"/>
      <c r="AD323" s="871" t="s">
        <v>702</v>
      </c>
    </row>
    <row r="324" spans="1:30" ht="12.75" customHeight="1">
      <c r="A324" s="864"/>
      <c r="B324" s="860"/>
      <c r="C324" s="860"/>
      <c r="D324" s="860"/>
      <c r="E324" s="860"/>
      <c r="F324" s="860"/>
      <c r="G324" s="860"/>
      <c r="H324" s="177">
        <v>2017</v>
      </c>
      <c r="I324" s="175"/>
      <c r="J324" s="175"/>
      <c r="K324" s="175"/>
      <c r="L324" s="175"/>
      <c r="M324" s="175"/>
      <c r="N324" s="175"/>
      <c r="O324" s="175"/>
      <c r="P324" s="175"/>
      <c r="Q324" s="175"/>
      <c r="R324" s="175"/>
      <c r="S324" s="175"/>
      <c r="T324" s="175"/>
      <c r="U324" s="175"/>
      <c r="V324" s="175"/>
      <c r="W324" s="175"/>
      <c r="X324" s="175"/>
      <c r="Y324" s="175"/>
      <c r="Z324" s="182">
        <v>0</v>
      </c>
      <c r="AA324" s="175"/>
      <c r="AB324" s="175"/>
      <c r="AC324" s="604"/>
      <c r="AD324" s="872"/>
    </row>
    <row r="325" spans="1:30" ht="12.75" customHeight="1">
      <c r="A325" s="864"/>
      <c r="B325" s="860"/>
      <c r="C325" s="860"/>
      <c r="D325" s="860"/>
      <c r="E325" s="860"/>
      <c r="F325" s="860"/>
      <c r="G325" s="860"/>
      <c r="H325" s="177">
        <v>2018</v>
      </c>
      <c r="I325" s="175"/>
      <c r="J325" s="175"/>
      <c r="K325" s="175"/>
      <c r="L325" s="175"/>
      <c r="M325" s="175"/>
      <c r="N325" s="175"/>
      <c r="O325" s="175"/>
      <c r="P325" s="175"/>
      <c r="Q325" s="175"/>
      <c r="R325" s="175"/>
      <c r="S325" s="175"/>
      <c r="T325" s="175"/>
      <c r="U325" s="175"/>
      <c r="V325" s="175"/>
      <c r="W325" s="175"/>
      <c r="X325" s="175"/>
      <c r="Y325" s="175"/>
      <c r="Z325" s="182">
        <v>0</v>
      </c>
      <c r="AA325" s="175"/>
      <c r="AB325" s="175"/>
      <c r="AC325" s="604"/>
      <c r="AD325" s="872"/>
    </row>
    <row r="326" spans="1:30" ht="12.75" customHeight="1">
      <c r="A326" s="864"/>
      <c r="B326" s="860"/>
      <c r="C326" s="860"/>
      <c r="D326" s="860"/>
      <c r="E326" s="860"/>
      <c r="F326" s="860"/>
      <c r="G326" s="860"/>
      <c r="H326" s="177">
        <v>2019</v>
      </c>
      <c r="I326" s="175"/>
      <c r="J326" s="175"/>
      <c r="K326" s="175"/>
      <c r="L326" s="175"/>
      <c r="M326" s="175"/>
      <c r="N326" s="175"/>
      <c r="O326" s="175"/>
      <c r="P326" s="175"/>
      <c r="Q326" s="175"/>
      <c r="R326" s="175"/>
      <c r="S326" s="175"/>
      <c r="T326" s="175"/>
      <c r="U326" s="175"/>
      <c r="V326" s="175"/>
      <c r="W326" s="175"/>
      <c r="X326" s="175"/>
      <c r="Y326" s="175"/>
      <c r="Z326" s="182">
        <v>0</v>
      </c>
      <c r="AA326" s="175"/>
      <c r="AB326" s="175"/>
      <c r="AC326" s="604"/>
      <c r="AD326" s="872"/>
    </row>
    <row r="327" spans="1:30" ht="12.75" customHeight="1">
      <c r="A327" s="864"/>
      <c r="B327" s="860"/>
      <c r="C327" s="860"/>
      <c r="D327" s="860"/>
      <c r="E327" s="860"/>
      <c r="F327" s="860"/>
      <c r="G327" s="860"/>
      <c r="H327" s="177">
        <v>2020</v>
      </c>
      <c r="I327" s="175"/>
      <c r="J327" s="175"/>
      <c r="K327" s="175"/>
      <c r="L327" s="175"/>
      <c r="M327" s="175"/>
      <c r="N327" s="175"/>
      <c r="O327" s="175"/>
      <c r="P327" s="175"/>
      <c r="Q327" s="175"/>
      <c r="R327" s="175"/>
      <c r="S327" s="175"/>
      <c r="T327" s="175"/>
      <c r="U327" s="175"/>
      <c r="V327" s="175"/>
      <c r="W327" s="175"/>
      <c r="X327" s="175"/>
      <c r="Y327" s="175"/>
      <c r="Z327" s="182">
        <v>53</v>
      </c>
      <c r="AA327" s="175"/>
      <c r="AB327" s="175"/>
      <c r="AC327" s="604"/>
      <c r="AD327" s="872"/>
    </row>
    <row r="328" spans="1:30" ht="12.75" customHeight="1">
      <c r="A328" s="864"/>
      <c r="B328" s="860"/>
      <c r="C328" s="860"/>
      <c r="D328" s="860"/>
      <c r="E328" s="860"/>
      <c r="F328" s="860"/>
      <c r="G328" s="860"/>
      <c r="H328" s="177">
        <v>2021</v>
      </c>
      <c r="I328" s="175"/>
      <c r="J328" s="175"/>
      <c r="K328" s="175"/>
      <c r="L328" s="175"/>
      <c r="M328" s="175"/>
      <c r="N328" s="175"/>
      <c r="O328" s="175"/>
      <c r="P328" s="175"/>
      <c r="Q328" s="175"/>
      <c r="R328" s="175"/>
      <c r="S328" s="175"/>
      <c r="T328" s="175"/>
      <c r="U328" s="175"/>
      <c r="V328" s="175"/>
      <c r="W328" s="175"/>
      <c r="X328" s="175"/>
      <c r="Y328" s="175"/>
      <c r="Z328" s="182">
        <v>282</v>
      </c>
      <c r="AA328" s="175"/>
      <c r="AB328" s="175"/>
      <c r="AC328" s="604"/>
      <c r="AD328" s="872"/>
    </row>
    <row r="329" spans="1:30" ht="12.75" customHeight="1">
      <c r="A329" s="864"/>
      <c r="B329" s="860"/>
      <c r="C329" s="860"/>
      <c r="D329" s="860"/>
      <c r="E329" s="860"/>
      <c r="F329" s="860"/>
      <c r="G329" s="860"/>
      <c r="H329" s="177">
        <v>2022</v>
      </c>
      <c r="I329" s="175"/>
      <c r="J329" s="175"/>
      <c r="K329" s="175"/>
      <c r="L329" s="175"/>
      <c r="M329" s="175"/>
      <c r="N329" s="175"/>
      <c r="O329" s="175"/>
      <c r="P329" s="175"/>
      <c r="Q329" s="175"/>
      <c r="R329" s="175"/>
      <c r="S329" s="175"/>
      <c r="T329" s="175"/>
      <c r="U329" s="175"/>
      <c r="V329" s="175"/>
      <c r="W329" s="175"/>
      <c r="X329" s="175"/>
      <c r="Y329" s="175"/>
      <c r="Z329" s="182">
        <v>305</v>
      </c>
      <c r="AA329" s="175"/>
      <c r="AB329" s="175"/>
      <c r="AC329" s="604"/>
      <c r="AD329" s="872"/>
    </row>
    <row r="330" spans="1:30" ht="13.5" customHeight="1" thickBot="1">
      <c r="A330" s="864"/>
      <c r="B330" s="860"/>
      <c r="C330" s="860"/>
      <c r="D330" s="860"/>
      <c r="E330" s="860"/>
      <c r="F330" s="860"/>
      <c r="G330" s="860"/>
      <c r="H330" s="177">
        <v>2023</v>
      </c>
      <c r="I330" s="175"/>
      <c r="J330" s="175"/>
      <c r="K330" s="175"/>
      <c r="L330" s="175"/>
      <c r="M330" s="175"/>
      <c r="N330" s="175"/>
      <c r="O330" s="175"/>
      <c r="P330" s="175"/>
      <c r="Q330" s="175"/>
      <c r="R330" s="175"/>
      <c r="S330" s="175"/>
      <c r="T330" s="175"/>
      <c r="U330" s="175"/>
      <c r="V330" s="175"/>
      <c r="W330" s="175"/>
      <c r="X330" s="175"/>
      <c r="Y330" s="175"/>
      <c r="Z330" s="183">
        <v>370</v>
      </c>
      <c r="AA330" s="175"/>
      <c r="AB330" s="175"/>
      <c r="AC330" s="604"/>
      <c r="AD330" s="872"/>
    </row>
    <row r="331" spans="1:30" ht="12.75" customHeight="1">
      <c r="A331" s="864"/>
      <c r="B331" s="870">
        <v>2</v>
      </c>
      <c r="C331" s="870" t="s">
        <v>709</v>
      </c>
      <c r="D331" s="870" t="s">
        <v>710</v>
      </c>
      <c r="E331" s="870" t="s">
        <v>396</v>
      </c>
      <c r="F331" s="870" t="s">
        <v>700</v>
      </c>
      <c r="G331" s="870" t="s">
        <v>701</v>
      </c>
      <c r="H331" s="173">
        <v>2016</v>
      </c>
      <c r="I331" s="173"/>
      <c r="J331" s="173"/>
      <c r="K331" s="173"/>
      <c r="L331" s="173"/>
      <c r="M331" s="173"/>
      <c r="N331" s="173"/>
      <c r="O331" s="173"/>
      <c r="P331" s="173"/>
      <c r="Q331" s="173"/>
      <c r="R331" s="173"/>
      <c r="S331" s="173"/>
      <c r="T331" s="173"/>
      <c r="U331" s="173"/>
      <c r="V331" s="173"/>
      <c r="W331" s="173"/>
      <c r="X331" s="173"/>
      <c r="Y331" s="173"/>
      <c r="Z331" s="181">
        <v>0</v>
      </c>
      <c r="AA331" s="173"/>
      <c r="AB331" s="173"/>
      <c r="AC331" s="603"/>
      <c r="AD331" s="871" t="s">
        <v>702</v>
      </c>
    </row>
    <row r="332" spans="1:30" ht="12.75" customHeight="1">
      <c r="A332" s="864"/>
      <c r="B332" s="860"/>
      <c r="C332" s="860"/>
      <c r="D332" s="860"/>
      <c r="E332" s="860"/>
      <c r="F332" s="860"/>
      <c r="G332" s="860"/>
      <c r="H332" s="177">
        <v>2017</v>
      </c>
      <c r="I332" s="175"/>
      <c r="J332" s="175"/>
      <c r="K332" s="175"/>
      <c r="L332" s="175"/>
      <c r="M332" s="175"/>
      <c r="N332" s="175"/>
      <c r="O332" s="175"/>
      <c r="P332" s="175"/>
      <c r="Q332" s="175"/>
      <c r="R332" s="175"/>
      <c r="S332" s="175"/>
      <c r="T332" s="175"/>
      <c r="U332" s="175"/>
      <c r="V332" s="175"/>
      <c r="W332" s="175"/>
      <c r="X332" s="175"/>
      <c r="Y332" s="175"/>
      <c r="Z332" s="182">
        <v>53</v>
      </c>
      <c r="AA332" s="175"/>
      <c r="AB332" s="175"/>
      <c r="AC332" s="604"/>
      <c r="AD332" s="872"/>
    </row>
    <row r="333" spans="1:30" ht="12.75" customHeight="1">
      <c r="A333" s="864"/>
      <c r="B333" s="860"/>
      <c r="C333" s="860"/>
      <c r="D333" s="860"/>
      <c r="E333" s="860"/>
      <c r="F333" s="860"/>
      <c r="G333" s="860"/>
      <c r="H333" s="177">
        <v>2018</v>
      </c>
      <c r="I333" s="175"/>
      <c r="J333" s="175"/>
      <c r="K333" s="175"/>
      <c r="L333" s="175"/>
      <c r="M333" s="175"/>
      <c r="N333" s="175"/>
      <c r="O333" s="175"/>
      <c r="P333" s="175"/>
      <c r="Q333" s="175"/>
      <c r="R333" s="175"/>
      <c r="S333" s="175"/>
      <c r="T333" s="175"/>
      <c r="U333" s="175"/>
      <c r="V333" s="175"/>
      <c r="W333" s="175"/>
      <c r="X333" s="175"/>
      <c r="Y333" s="175"/>
      <c r="Z333" s="182">
        <v>70</v>
      </c>
      <c r="AA333" s="175"/>
      <c r="AB333" s="175"/>
      <c r="AC333" s="604"/>
      <c r="AD333" s="872"/>
    </row>
    <row r="334" spans="1:30" ht="12.75" customHeight="1">
      <c r="A334" s="864"/>
      <c r="B334" s="860"/>
      <c r="C334" s="860"/>
      <c r="D334" s="860"/>
      <c r="E334" s="860"/>
      <c r="F334" s="860"/>
      <c r="G334" s="860"/>
      <c r="H334" s="177">
        <v>2019</v>
      </c>
      <c r="I334" s="175"/>
      <c r="J334" s="175"/>
      <c r="K334" s="175"/>
      <c r="L334" s="175"/>
      <c r="M334" s="175"/>
      <c r="N334" s="175"/>
      <c r="O334" s="175"/>
      <c r="P334" s="175"/>
      <c r="Q334" s="175"/>
      <c r="R334" s="175"/>
      <c r="S334" s="175"/>
      <c r="T334" s="175"/>
      <c r="U334" s="175"/>
      <c r="V334" s="175"/>
      <c r="W334" s="175"/>
      <c r="X334" s="175"/>
      <c r="Y334" s="175"/>
      <c r="Z334" s="184" t="s">
        <v>711</v>
      </c>
      <c r="AA334" s="175"/>
      <c r="AB334" s="175"/>
      <c r="AC334" s="604"/>
      <c r="AD334" s="872"/>
    </row>
    <row r="335" spans="1:30" ht="12.75" customHeight="1">
      <c r="A335" s="864"/>
      <c r="B335" s="860"/>
      <c r="C335" s="860"/>
      <c r="D335" s="860"/>
      <c r="E335" s="860"/>
      <c r="F335" s="860"/>
      <c r="G335" s="860"/>
      <c r="H335" s="177">
        <v>2020</v>
      </c>
      <c r="I335" s="175"/>
      <c r="J335" s="175"/>
      <c r="K335" s="175"/>
      <c r="L335" s="175"/>
      <c r="M335" s="175"/>
      <c r="N335" s="175"/>
      <c r="O335" s="175"/>
      <c r="P335" s="175"/>
      <c r="Q335" s="175"/>
      <c r="R335" s="175"/>
      <c r="S335" s="175"/>
      <c r="T335" s="175"/>
      <c r="U335" s="175"/>
      <c r="V335" s="175"/>
      <c r="W335" s="175"/>
      <c r="X335" s="175"/>
      <c r="Y335" s="175"/>
      <c r="Z335" s="184" t="s">
        <v>711</v>
      </c>
      <c r="AA335" s="175"/>
      <c r="AB335" s="175"/>
      <c r="AC335" s="604"/>
      <c r="AD335" s="872"/>
    </row>
    <row r="336" spans="1:30" ht="12.75" customHeight="1">
      <c r="A336" s="864"/>
      <c r="B336" s="860"/>
      <c r="C336" s="860"/>
      <c r="D336" s="860"/>
      <c r="E336" s="860"/>
      <c r="F336" s="860"/>
      <c r="G336" s="860"/>
      <c r="H336" s="177">
        <v>2021</v>
      </c>
      <c r="I336" s="175"/>
      <c r="J336" s="175"/>
      <c r="K336" s="175"/>
      <c r="L336" s="175"/>
      <c r="M336" s="175"/>
      <c r="N336" s="175"/>
      <c r="O336" s="175"/>
      <c r="P336" s="175"/>
      <c r="Q336" s="175"/>
      <c r="R336" s="175"/>
      <c r="S336" s="175"/>
      <c r="T336" s="175"/>
      <c r="U336" s="175"/>
      <c r="V336" s="175"/>
      <c r="W336" s="175"/>
      <c r="X336" s="175"/>
      <c r="Y336" s="175"/>
      <c r="Z336" s="184" t="s">
        <v>711</v>
      </c>
      <c r="AA336" s="175"/>
      <c r="AB336" s="175"/>
      <c r="AC336" s="604"/>
      <c r="AD336" s="872"/>
    </row>
    <row r="337" spans="1:30" ht="12.75" customHeight="1">
      <c r="A337" s="864"/>
      <c r="B337" s="860"/>
      <c r="C337" s="860"/>
      <c r="D337" s="860"/>
      <c r="E337" s="860"/>
      <c r="F337" s="860"/>
      <c r="G337" s="860"/>
      <c r="H337" s="177">
        <v>2022</v>
      </c>
      <c r="I337" s="175"/>
      <c r="J337" s="175"/>
      <c r="K337" s="175"/>
      <c r="L337" s="175"/>
      <c r="M337" s="175"/>
      <c r="N337" s="175"/>
      <c r="O337" s="175"/>
      <c r="P337" s="175"/>
      <c r="Q337" s="175"/>
      <c r="R337" s="175"/>
      <c r="S337" s="175"/>
      <c r="T337" s="175"/>
      <c r="U337" s="175"/>
      <c r="V337" s="175"/>
      <c r="W337" s="175"/>
      <c r="X337" s="175"/>
      <c r="Y337" s="175"/>
      <c r="Z337" s="184" t="s">
        <v>711</v>
      </c>
      <c r="AA337" s="175"/>
      <c r="AB337" s="175"/>
      <c r="AC337" s="604"/>
      <c r="AD337" s="872"/>
    </row>
    <row r="338" spans="1:30" ht="12.75" customHeight="1" thickBot="1">
      <c r="A338" s="864"/>
      <c r="B338" s="860"/>
      <c r="C338" s="860"/>
      <c r="D338" s="860"/>
      <c r="E338" s="860"/>
      <c r="F338" s="860"/>
      <c r="G338" s="860"/>
      <c r="H338" s="177">
        <v>2023</v>
      </c>
      <c r="I338" s="175"/>
      <c r="J338" s="175"/>
      <c r="K338" s="175"/>
      <c r="L338" s="175"/>
      <c r="M338" s="175"/>
      <c r="N338" s="175"/>
      <c r="O338" s="175"/>
      <c r="P338" s="175"/>
      <c r="Q338" s="175"/>
      <c r="R338" s="175"/>
      <c r="S338" s="175"/>
      <c r="T338" s="175"/>
      <c r="U338" s="175"/>
      <c r="V338" s="175"/>
      <c r="W338" s="175"/>
      <c r="X338" s="175"/>
      <c r="Y338" s="175"/>
      <c r="Z338" s="186" t="s">
        <v>711</v>
      </c>
      <c r="AA338" s="175"/>
      <c r="AB338" s="175"/>
      <c r="AC338" s="604"/>
      <c r="AD338" s="872"/>
    </row>
    <row r="339" spans="1:30" ht="12.75" customHeight="1">
      <c r="A339" s="864"/>
      <c r="B339" s="870">
        <v>3</v>
      </c>
      <c r="C339" s="870" t="s">
        <v>703</v>
      </c>
      <c r="D339" s="870" t="s">
        <v>704</v>
      </c>
      <c r="E339" s="870" t="s">
        <v>442</v>
      </c>
      <c r="F339" s="870" t="s">
        <v>700</v>
      </c>
      <c r="G339" s="870" t="s">
        <v>701</v>
      </c>
      <c r="H339" s="173">
        <v>2016</v>
      </c>
      <c r="I339" s="173"/>
      <c r="J339" s="173"/>
      <c r="K339" s="173"/>
      <c r="L339" s="173"/>
      <c r="M339" s="173"/>
      <c r="N339" s="173"/>
      <c r="O339" s="173"/>
      <c r="P339" s="173"/>
      <c r="Q339" s="173"/>
      <c r="R339" s="173"/>
      <c r="S339" s="173"/>
      <c r="T339" s="173"/>
      <c r="U339" s="173"/>
      <c r="V339" s="173"/>
      <c r="W339" s="173"/>
      <c r="X339" s="173"/>
      <c r="Y339" s="173"/>
      <c r="Z339" s="181">
        <v>0</v>
      </c>
      <c r="AA339" s="173"/>
      <c r="AB339" s="173"/>
      <c r="AC339" s="603"/>
      <c r="AD339" s="871" t="s">
        <v>702</v>
      </c>
    </row>
    <row r="340" spans="1:30" ht="12.75" customHeight="1">
      <c r="A340" s="864"/>
      <c r="B340" s="860"/>
      <c r="C340" s="860"/>
      <c r="D340" s="860"/>
      <c r="E340" s="860"/>
      <c r="F340" s="860"/>
      <c r="G340" s="860"/>
      <c r="H340" s="177">
        <v>2017</v>
      </c>
      <c r="I340" s="175"/>
      <c r="J340" s="175"/>
      <c r="K340" s="175"/>
      <c r="L340" s="175"/>
      <c r="M340" s="175"/>
      <c r="N340" s="175"/>
      <c r="O340" s="175"/>
      <c r="P340" s="175"/>
      <c r="Q340" s="175"/>
      <c r="R340" s="175"/>
      <c r="S340" s="175"/>
      <c r="T340" s="175"/>
      <c r="U340" s="175"/>
      <c r="V340" s="175"/>
      <c r="W340" s="175"/>
      <c r="X340" s="175"/>
      <c r="Y340" s="175"/>
      <c r="Z340" s="182">
        <v>1123733</v>
      </c>
      <c r="AA340" s="175"/>
      <c r="AB340" s="175"/>
      <c r="AC340" s="604"/>
      <c r="AD340" s="872"/>
    </row>
    <row r="341" spans="1:30" ht="12.75" customHeight="1">
      <c r="A341" s="864"/>
      <c r="B341" s="860"/>
      <c r="C341" s="860"/>
      <c r="D341" s="860"/>
      <c r="E341" s="860"/>
      <c r="F341" s="860"/>
      <c r="G341" s="860"/>
      <c r="H341" s="177">
        <v>2018</v>
      </c>
      <c r="I341" s="175"/>
      <c r="J341" s="175"/>
      <c r="K341" s="175"/>
      <c r="L341" s="175"/>
      <c r="M341" s="175"/>
      <c r="N341" s="175"/>
      <c r="O341" s="175"/>
      <c r="P341" s="175"/>
      <c r="Q341" s="175"/>
      <c r="R341" s="175"/>
      <c r="S341" s="175"/>
      <c r="T341" s="175"/>
      <c r="U341" s="175"/>
      <c r="V341" s="175"/>
      <c r="W341" s="175"/>
      <c r="X341" s="175"/>
      <c r="Y341" s="175"/>
      <c r="Z341" s="182">
        <v>19078987</v>
      </c>
      <c r="AA341" s="175"/>
      <c r="AB341" s="175"/>
      <c r="AC341" s="604"/>
      <c r="AD341" s="872"/>
    </row>
    <row r="342" spans="1:30" ht="12.75" customHeight="1">
      <c r="A342" s="864"/>
      <c r="B342" s="860"/>
      <c r="C342" s="860"/>
      <c r="D342" s="860"/>
      <c r="E342" s="860"/>
      <c r="F342" s="860"/>
      <c r="G342" s="860"/>
      <c r="H342" s="177">
        <v>2019</v>
      </c>
      <c r="I342" s="175"/>
      <c r="J342" s="175"/>
      <c r="K342" s="175"/>
      <c r="L342" s="175"/>
      <c r="M342" s="175"/>
      <c r="N342" s="175"/>
      <c r="O342" s="175"/>
      <c r="P342" s="175"/>
      <c r="Q342" s="175"/>
      <c r="R342" s="175"/>
      <c r="S342" s="175"/>
      <c r="T342" s="175"/>
      <c r="U342" s="175"/>
      <c r="V342" s="175"/>
      <c r="W342" s="175"/>
      <c r="X342" s="175"/>
      <c r="Y342" s="175"/>
      <c r="Z342" s="182">
        <v>61688013</v>
      </c>
      <c r="AA342" s="175"/>
      <c r="AB342" s="175"/>
      <c r="AC342" s="604"/>
      <c r="AD342" s="872"/>
    </row>
    <row r="343" spans="1:30" ht="12.75" customHeight="1">
      <c r="A343" s="864"/>
      <c r="B343" s="860"/>
      <c r="C343" s="860"/>
      <c r="D343" s="860"/>
      <c r="E343" s="860"/>
      <c r="F343" s="860"/>
      <c r="G343" s="860"/>
      <c r="H343" s="177">
        <v>2020</v>
      </c>
      <c r="I343" s="175"/>
      <c r="J343" s="175"/>
      <c r="K343" s="175"/>
      <c r="L343" s="175"/>
      <c r="M343" s="175"/>
      <c r="N343" s="175"/>
      <c r="O343" s="175"/>
      <c r="P343" s="175"/>
      <c r="Q343" s="175"/>
      <c r="R343" s="175"/>
      <c r="S343" s="175"/>
      <c r="T343" s="175"/>
      <c r="U343" s="175"/>
      <c r="V343" s="175"/>
      <c r="W343" s="175"/>
      <c r="X343" s="175"/>
      <c r="Y343" s="175"/>
      <c r="Z343" s="182">
        <v>88355368</v>
      </c>
      <c r="AA343" s="175"/>
      <c r="AB343" s="175"/>
      <c r="AC343" s="604"/>
      <c r="AD343" s="872"/>
    </row>
    <row r="344" spans="1:30" ht="12.75" customHeight="1">
      <c r="A344" s="864"/>
      <c r="B344" s="860"/>
      <c r="C344" s="860"/>
      <c r="D344" s="860"/>
      <c r="E344" s="860"/>
      <c r="F344" s="860"/>
      <c r="G344" s="860"/>
      <c r="H344" s="177">
        <v>2021</v>
      </c>
      <c r="I344" s="175"/>
      <c r="J344" s="175"/>
      <c r="K344" s="175"/>
      <c r="L344" s="175"/>
      <c r="M344" s="175"/>
      <c r="N344" s="175"/>
      <c r="O344" s="175"/>
      <c r="P344" s="175"/>
      <c r="Q344" s="175"/>
      <c r="R344" s="175"/>
      <c r="S344" s="175"/>
      <c r="T344" s="175"/>
      <c r="U344" s="175"/>
      <c r="V344" s="175"/>
      <c r="W344" s="175"/>
      <c r="X344" s="175"/>
      <c r="Y344" s="175"/>
      <c r="Z344" s="182">
        <v>116537091</v>
      </c>
      <c r="AA344" s="175"/>
      <c r="AB344" s="175"/>
      <c r="AC344" s="604"/>
      <c r="AD344" s="872"/>
    </row>
    <row r="345" spans="1:30" ht="12.75" customHeight="1">
      <c r="A345" s="864"/>
      <c r="B345" s="860"/>
      <c r="C345" s="860"/>
      <c r="D345" s="860"/>
      <c r="E345" s="860"/>
      <c r="F345" s="860"/>
      <c r="G345" s="860"/>
      <c r="H345" s="177">
        <v>2022</v>
      </c>
      <c r="I345" s="175"/>
      <c r="J345" s="175"/>
      <c r="K345" s="175"/>
      <c r="L345" s="175"/>
      <c r="M345" s="175"/>
      <c r="N345" s="175"/>
      <c r="O345" s="175"/>
      <c r="P345" s="175"/>
      <c r="Q345" s="175"/>
      <c r="R345" s="175"/>
      <c r="S345" s="175"/>
      <c r="T345" s="175"/>
      <c r="U345" s="175"/>
      <c r="V345" s="175"/>
      <c r="W345" s="175"/>
      <c r="X345" s="175"/>
      <c r="Y345" s="175"/>
      <c r="Z345" s="182">
        <v>145994939</v>
      </c>
      <c r="AA345" s="175"/>
      <c r="AB345" s="175"/>
      <c r="AC345" s="604"/>
      <c r="AD345" s="872"/>
    </row>
    <row r="346" spans="1:30" ht="12.75" customHeight="1">
      <c r="A346" s="865"/>
      <c r="B346" s="860"/>
      <c r="C346" s="860"/>
      <c r="D346" s="860"/>
      <c r="E346" s="860"/>
      <c r="F346" s="860"/>
      <c r="G346" s="860"/>
      <c r="H346" s="177">
        <v>2023</v>
      </c>
      <c r="I346" s="175"/>
      <c r="J346" s="175"/>
      <c r="K346" s="175"/>
      <c r="L346" s="175"/>
      <c r="M346" s="175"/>
      <c r="N346" s="175"/>
      <c r="O346" s="175"/>
      <c r="P346" s="175"/>
      <c r="Q346" s="175"/>
      <c r="R346" s="175"/>
      <c r="S346" s="175"/>
      <c r="T346" s="175"/>
      <c r="U346" s="175"/>
      <c r="V346" s="175"/>
      <c r="W346" s="175"/>
      <c r="X346" s="175"/>
      <c r="Y346" s="175"/>
      <c r="Z346" s="182">
        <v>200000000</v>
      </c>
      <c r="AA346" s="175"/>
      <c r="AB346" s="175"/>
      <c r="AC346" s="604"/>
      <c r="AD346" s="872"/>
    </row>
    <row r="347" spans="1:30" ht="15">
      <c r="A347" s="873" t="s">
        <v>146</v>
      </c>
      <c r="B347" s="874"/>
      <c r="C347" s="874"/>
      <c r="D347" s="874"/>
      <c r="E347" s="874"/>
      <c r="F347" s="874"/>
      <c r="G347" s="874"/>
      <c r="H347" s="874"/>
      <c r="I347" s="874"/>
      <c r="J347" s="874"/>
      <c r="K347" s="874"/>
      <c r="L347" s="874"/>
      <c r="M347" s="874"/>
      <c r="N347" s="874"/>
      <c r="O347" s="874"/>
      <c r="P347" s="874"/>
      <c r="Q347" s="874"/>
      <c r="R347" s="874"/>
      <c r="S347" s="874"/>
      <c r="T347" s="874"/>
      <c r="U347" s="874"/>
      <c r="V347" s="874"/>
      <c r="W347" s="874"/>
      <c r="X347" s="874"/>
      <c r="Y347" s="874"/>
      <c r="Z347" s="874"/>
      <c r="AA347" s="874"/>
      <c r="AB347" s="874"/>
      <c r="AC347" s="874"/>
      <c r="AD347" s="875"/>
    </row>
    <row r="348" spans="1:30" ht="15.75" customHeight="1" thickBot="1">
      <c r="A348" s="879"/>
      <c r="B348" s="880"/>
      <c r="C348" s="880"/>
      <c r="D348" s="880"/>
      <c r="E348" s="880"/>
      <c r="F348" s="880"/>
      <c r="G348" s="880"/>
      <c r="H348" s="880"/>
      <c r="I348" s="880"/>
      <c r="J348" s="880"/>
      <c r="K348" s="880"/>
      <c r="L348" s="880"/>
      <c r="M348" s="880"/>
      <c r="N348" s="880"/>
      <c r="O348" s="880"/>
      <c r="P348" s="880"/>
      <c r="Q348" s="880"/>
      <c r="R348" s="880"/>
      <c r="S348" s="880"/>
      <c r="T348" s="880"/>
      <c r="U348" s="880"/>
      <c r="V348" s="880"/>
      <c r="W348" s="880"/>
      <c r="X348" s="880"/>
      <c r="Y348" s="880"/>
      <c r="Z348" s="880"/>
      <c r="AA348" s="880"/>
      <c r="AB348" s="880"/>
      <c r="AC348" s="880"/>
      <c r="AD348" s="881"/>
    </row>
    <row r="349" spans="1:30" ht="11.25" customHeight="1">
      <c r="A349" s="863" t="s">
        <v>740</v>
      </c>
      <c r="B349" s="870">
        <v>1</v>
      </c>
      <c r="C349" s="870" t="s">
        <v>728</v>
      </c>
      <c r="D349" s="870" t="s">
        <v>741</v>
      </c>
      <c r="E349" s="870" t="s">
        <v>390</v>
      </c>
      <c r="F349" s="870" t="s">
        <v>700</v>
      </c>
      <c r="G349" s="870" t="s">
        <v>701</v>
      </c>
      <c r="H349" s="173">
        <v>2016</v>
      </c>
      <c r="I349" s="173"/>
      <c r="J349" s="173"/>
      <c r="K349" s="173"/>
      <c r="L349" s="173"/>
      <c r="M349" s="173"/>
      <c r="N349" s="173"/>
      <c r="O349" s="173"/>
      <c r="P349" s="173"/>
      <c r="Q349" s="173"/>
      <c r="R349" s="173"/>
      <c r="S349" s="173"/>
      <c r="T349" s="173"/>
      <c r="U349" s="173"/>
      <c r="V349" s="173"/>
      <c r="W349" s="173"/>
      <c r="X349" s="173"/>
      <c r="Y349" s="173"/>
      <c r="Z349" s="182">
        <v>0</v>
      </c>
      <c r="AA349" s="173"/>
      <c r="AB349" s="173"/>
      <c r="AC349" s="603"/>
      <c r="AD349" s="871" t="s">
        <v>702</v>
      </c>
    </row>
    <row r="350" spans="1:30" ht="12.75" customHeight="1">
      <c r="A350" s="864"/>
      <c r="B350" s="860"/>
      <c r="C350" s="860"/>
      <c r="D350" s="860"/>
      <c r="E350" s="860"/>
      <c r="F350" s="860"/>
      <c r="G350" s="860"/>
      <c r="H350" s="177">
        <v>2017</v>
      </c>
      <c r="I350" s="175"/>
      <c r="J350" s="175"/>
      <c r="K350" s="175"/>
      <c r="L350" s="175"/>
      <c r="M350" s="175"/>
      <c r="N350" s="175"/>
      <c r="O350" s="175"/>
      <c r="P350" s="175"/>
      <c r="Q350" s="175"/>
      <c r="R350" s="175"/>
      <c r="S350" s="175"/>
      <c r="T350" s="175"/>
      <c r="U350" s="175"/>
      <c r="V350" s="175"/>
      <c r="W350" s="175"/>
      <c r="X350" s="175"/>
      <c r="Y350" s="175"/>
      <c r="Z350" s="182">
        <v>0</v>
      </c>
      <c r="AA350" s="175"/>
      <c r="AB350" s="175"/>
      <c r="AC350" s="604"/>
      <c r="AD350" s="872"/>
    </row>
    <row r="351" spans="1:30" ht="12.75" customHeight="1">
      <c r="A351" s="864"/>
      <c r="B351" s="860"/>
      <c r="C351" s="860"/>
      <c r="D351" s="860"/>
      <c r="E351" s="860"/>
      <c r="F351" s="860"/>
      <c r="G351" s="860"/>
      <c r="H351" s="177">
        <v>2018</v>
      </c>
      <c r="I351" s="175"/>
      <c r="J351" s="175"/>
      <c r="K351" s="175"/>
      <c r="L351" s="175"/>
      <c r="M351" s="175"/>
      <c r="N351" s="175"/>
      <c r="O351" s="175"/>
      <c r="P351" s="175"/>
      <c r="Q351" s="175"/>
      <c r="R351" s="175"/>
      <c r="S351" s="175"/>
      <c r="T351" s="175"/>
      <c r="U351" s="175"/>
      <c r="V351" s="175"/>
      <c r="W351" s="175"/>
      <c r="X351" s="175"/>
      <c r="Y351" s="175"/>
      <c r="Z351" s="182">
        <v>0</v>
      </c>
      <c r="AA351" s="175"/>
      <c r="AB351" s="175"/>
      <c r="AC351" s="604"/>
      <c r="AD351" s="872"/>
    </row>
    <row r="352" spans="1:30" ht="12.75" customHeight="1">
      <c r="A352" s="864"/>
      <c r="B352" s="860"/>
      <c r="C352" s="860"/>
      <c r="D352" s="860"/>
      <c r="E352" s="860"/>
      <c r="F352" s="860"/>
      <c r="G352" s="860"/>
      <c r="H352" s="177">
        <v>2019</v>
      </c>
      <c r="I352" s="175"/>
      <c r="J352" s="175"/>
      <c r="K352" s="175"/>
      <c r="L352" s="175"/>
      <c r="M352" s="175"/>
      <c r="N352" s="175"/>
      <c r="O352" s="175"/>
      <c r="P352" s="175"/>
      <c r="Q352" s="175"/>
      <c r="R352" s="175"/>
      <c r="S352" s="175"/>
      <c r="T352" s="175"/>
      <c r="U352" s="175"/>
      <c r="V352" s="175"/>
      <c r="W352" s="175"/>
      <c r="X352" s="175"/>
      <c r="Y352" s="175"/>
      <c r="Z352" s="182">
        <v>2</v>
      </c>
      <c r="AA352" s="175"/>
      <c r="AB352" s="175"/>
      <c r="AC352" s="604"/>
      <c r="AD352" s="872"/>
    </row>
    <row r="353" spans="1:30" ht="12.75" customHeight="1">
      <c r="A353" s="864"/>
      <c r="B353" s="860"/>
      <c r="C353" s="860"/>
      <c r="D353" s="860"/>
      <c r="E353" s="860"/>
      <c r="F353" s="860"/>
      <c r="G353" s="860"/>
      <c r="H353" s="177">
        <v>2020</v>
      </c>
      <c r="I353" s="175"/>
      <c r="J353" s="175"/>
      <c r="K353" s="175"/>
      <c r="L353" s="175"/>
      <c r="M353" s="175"/>
      <c r="N353" s="175"/>
      <c r="O353" s="175"/>
      <c r="P353" s="175"/>
      <c r="Q353" s="175"/>
      <c r="R353" s="175"/>
      <c r="S353" s="175"/>
      <c r="T353" s="175"/>
      <c r="U353" s="175"/>
      <c r="V353" s="175"/>
      <c r="W353" s="175"/>
      <c r="X353" s="175"/>
      <c r="Y353" s="175"/>
      <c r="Z353" s="182">
        <v>8</v>
      </c>
      <c r="AA353" s="175"/>
      <c r="AB353" s="175"/>
      <c r="AC353" s="604"/>
      <c r="AD353" s="872"/>
    </row>
    <row r="354" spans="1:30" ht="12.75" customHeight="1">
      <c r="A354" s="864"/>
      <c r="B354" s="860"/>
      <c r="C354" s="860"/>
      <c r="D354" s="860"/>
      <c r="E354" s="860"/>
      <c r="F354" s="860"/>
      <c r="G354" s="860"/>
      <c r="H354" s="177">
        <v>2021</v>
      </c>
      <c r="I354" s="175"/>
      <c r="J354" s="175"/>
      <c r="K354" s="175"/>
      <c r="L354" s="175"/>
      <c r="M354" s="175"/>
      <c r="N354" s="175"/>
      <c r="O354" s="175"/>
      <c r="P354" s="175"/>
      <c r="Q354" s="175"/>
      <c r="R354" s="175"/>
      <c r="S354" s="175"/>
      <c r="T354" s="175"/>
      <c r="U354" s="175"/>
      <c r="V354" s="175"/>
      <c r="W354" s="175"/>
      <c r="X354" s="175"/>
      <c r="Y354" s="175"/>
      <c r="Z354" s="182">
        <v>24</v>
      </c>
      <c r="AA354" s="175"/>
      <c r="AB354" s="175"/>
      <c r="AC354" s="604"/>
      <c r="AD354" s="872"/>
    </row>
    <row r="355" spans="1:30" ht="12.75" customHeight="1">
      <c r="A355" s="864"/>
      <c r="B355" s="860"/>
      <c r="C355" s="860"/>
      <c r="D355" s="860"/>
      <c r="E355" s="860"/>
      <c r="F355" s="860"/>
      <c r="G355" s="860"/>
      <c r="H355" s="177">
        <v>2022</v>
      </c>
      <c r="I355" s="175"/>
      <c r="J355" s="175"/>
      <c r="K355" s="175"/>
      <c r="L355" s="175"/>
      <c r="M355" s="175"/>
      <c r="N355" s="175"/>
      <c r="O355" s="175"/>
      <c r="P355" s="175"/>
      <c r="Q355" s="175"/>
      <c r="R355" s="175"/>
      <c r="S355" s="175"/>
      <c r="T355" s="175"/>
      <c r="U355" s="175"/>
      <c r="V355" s="175"/>
      <c r="W355" s="175"/>
      <c r="X355" s="175"/>
      <c r="Y355" s="175"/>
      <c r="Z355" s="182">
        <v>24</v>
      </c>
      <c r="AA355" s="175"/>
      <c r="AB355" s="175"/>
      <c r="AC355" s="604"/>
      <c r="AD355" s="872"/>
    </row>
    <row r="356" spans="1:30" ht="13.5" customHeight="1" thickBot="1">
      <c r="A356" s="864"/>
      <c r="B356" s="860"/>
      <c r="C356" s="860"/>
      <c r="D356" s="860"/>
      <c r="E356" s="860"/>
      <c r="F356" s="860"/>
      <c r="G356" s="860"/>
      <c r="H356" s="177">
        <v>2023</v>
      </c>
      <c r="I356" s="175"/>
      <c r="J356" s="175"/>
      <c r="K356" s="175"/>
      <c r="L356" s="175"/>
      <c r="M356" s="175"/>
      <c r="N356" s="175"/>
      <c r="O356" s="175"/>
      <c r="P356" s="175"/>
      <c r="Q356" s="175"/>
      <c r="R356" s="175"/>
      <c r="S356" s="175"/>
      <c r="T356" s="175"/>
      <c r="U356" s="175"/>
      <c r="V356" s="175"/>
      <c r="W356" s="175"/>
      <c r="X356" s="175"/>
      <c r="Y356" s="175"/>
      <c r="Z356" s="183">
        <v>24</v>
      </c>
      <c r="AA356" s="175"/>
      <c r="AB356" s="175"/>
      <c r="AC356" s="604"/>
      <c r="AD356" s="872"/>
    </row>
    <row r="357" spans="1:30" ht="12.75" customHeight="1">
      <c r="A357" s="864"/>
      <c r="B357" s="870">
        <v>2</v>
      </c>
      <c r="C357" s="870" t="s">
        <v>709</v>
      </c>
      <c r="D357" s="870" t="s">
        <v>710</v>
      </c>
      <c r="E357" s="870" t="s">
        <v>390</v>
      </c>
      <c r="F357" s="870" t="s">
        <v>700</v>
      </c>
      <c r="G357" s="870" t="s">
        <v>701</v>
      </c>
      <c r="H357" s="173">
        <v>2016</v>
      </c>
      <c r="I357" s="173"/>
      <c r="J357" s="173"/>
      <c r="K357" s="173"/>
      <c r="L357" s="173"/>
      <c r="M357" s="173"/>
      <c r="N357" s="173"/>
      <c r="O357" s="173"/>
      <c r="P357" s="173"/>
      <c r="Q357" s="173"/>
      <c r="R357" s="173"/>
      <c r="S357" s="173"/>
      <c r="T357" s="173"/>
      <c r="U357" s="173"/>
      <c r="V357" s="173"/>
      <c r="W357" s="173"/>
      <c r="X357" s="173"/>
      <c r="Y357" s="173"/>
      <c r="Z357" s="182">
        <v>0</v>
      </c>
      <c r="AA357" s="173"/>
      <c r="AB357" s="173"/>
      <c r="AC357" s="603"/>
      <c r="AD357" s="871" t="s">
        <v>702</v>
      </c>
    </row>
    <row r="358" spans="1:30" ht="12.75" customHeight="1">
      <c r="A358" s="864"/>
      <c r="B358" s="860"/>
      <c r="C358" s="860"/>
      <c r="D358" s="860"/>
      <c r="E358" s="860"/>
      <c r="F358" s="860"/>
      <c r="G358" s="860"/>
      <c r="H358" s="177">
        <v>2017</v>
      </c>
      <c r="I358" s="175"/>
      <c r="J358" s="175"/>
      <c r="K358" s="175"/>
      <c r="L358" s="175"/>
      <c r="M358" s="175"/>
      <c r="N358" s="175"/>
      <c r="O358" s="175"/>
      <c r="P358" s="175"/>
      <c r="Q358" s="175"/>
      <c r="R358" s="175"/>
      <c r="S358" s="175"/>
      <c r="T358" s="175"/>
      <c r="U358" s="175"/>
      <c r="V358" s="175"/>
      <c r="W358" s="175"/>
      <c r="X358" s="175"/>
      <c r="Y358" s="175"/>
      <c r="Z358" s="182">
        <v>5</v>
      </c>
      <c r="AA358" s="175"/>
      <c r="AB358" s="175"/>
      <c r="AC358" s="604"/>
      <c r="AD358" s="872"/>
    </row>
    <row r="359" spans="1:30" ht="12.75" customHeight="1">
      <c r="A359" s="864"/>
      <c r="B359" s="860"/>
      <c r="C359" s="860"/>
      <c r="D359" s="860"/>
      <c r="E359" s="860"/>
      <c r="F359" s="860"/>
      <c r="G359" s="860"/>
      <c r="H359" s="177">
        <v>2018</v>
      </c>
      <c r="I359" s="175"/>
      <c r="J359" s="175"/>
      <c r="K359" s="175"/>
      <c r="L359" s="175"/>
      <c r="M359" s="175"/>
      <c r="N359" s="175"/>
      <c r="O359" s="175"/>
      <c r="P359" s="175"/>
      <c r="Q359" s="175"/>
      <c r="R359" s="175"/>
      <c r="S359" s="175"/>
      <c r="T359" s="175"/>
      <c r="U359" s="175"/>
      <c r="V359" s="175"/>
      <c r="W359" s="175"/>
      <c r="X359" s="175"/>
      <c r="Y359" s="175"/>
      <c r="Z359" s="182">
        <v>5</v>
      </c>
      <c r="AA359" s="175"/>
      <c r="AB359" s="175"/>
      <c r="AC359" s="604"/>
      <c r="AD359" s="872"/>
    </row>
    <row r="360" spans="1:30" ht="12.75" customHeight="1">
      <c r="A360" s="864"/>
      <c r="B360" s="860"/>
      <c r="C360" s="860"/>
      <c r="D360" s="860"/>
      <c r="E360" s="860"/>
      <c r="F360" s="860"/>
      <c r="G360" s="860"/>
      <c r="H360" s="177">
        <v>2019</v>
      </c>
      <c r="I360" s="175"/>
      <c r="J360" s="175"/>
      <c r="K360" s="175"/>
      <c r="L360" s="175"/>
      <c r="M360" s="175"/>
      <c r="N360" s="175"/>
      <c r="O360" s="175"/>
      <c r="P360" s="175"/>
      <c r="Q360" s="175"/>
      <c r="R360" s="175"/>
      <c r="S360" s="175"/>
      <c r="T360" s="175"/>
      <c r="U360" s="175"/>
      <c r="V360" s="175"/>
      <c r="W360" s="175"/>
      <c r="X360" s="175"/>
      <c r="Y360" s="175"/>
      <c r="Z360" s="196" t="s">
        <v>711</v>
      </c>
      <c r="AA360" s="175"/>
      <c r="AB360" s="175"/>
      <c r="AC360" s="604"/>
      <c r="AD360" s="872"/>
    </row>
    <row r="361" spans="1:30" ht="12.75" customHeight="1">
      <c r="A361" s="864"/>
      <c r="B361" s="860"/>
      <c r="C361" s="860"/>
      <c r="D361" s="860"/>
      <c r="E361" s="860"/>
      <c r="F361" s="860"/>
      <c r="G361" s="860"/>
      <c r="H361" s="177">
        <v>2020</v>
      </c>
      <c r="I361" s="175"/>
      <c r="J361" s="175"/>
      <c r="K361" s="175"/>
      <c r="L361" s="175"/>
      <c r="M361" s="175"/>
      <c r="N361" s="175"/>
      <c r="O361" s="175"/>
      <c r="P361" s="175"/>
      <c r="Q361" s="175"/>
      <c r="R361" s="175"/>
      <c r="S361" s="175"/>
      <c r="T361" s="175"/>
      <c r="U361" s="175"/>
      <c r="V361" s="175"/>
      <c r="W361" s="175"/>
      <c r="X361" s="175"/>
      <c r="Y361" s="175"/>
      <c r="Z361" s="196" t="s">
        <v>711</v>
      </c>
      <c r="AA361" s="175"/>
      <c r="AB361" s="175"/>
      <c r="AC361" s="604"/>
      <c r="AD361" s="872"/>
    </row>
    <row r="362" spans="1:30" ht="12.75" customHeight="1">
      <c r="A362" s="864"/>
      <c r="B362" s="860"/>
      <c r="C362" s="860"/>
      <c r="D362" s="860"/>
      <c r="E362" s="860"/>
      <c r="F362" s="860"/>
      <c r="G362" s="860"/>
      <c r="H362" s="177">
        <v>2021</v>
      </c>
      <c r="I362" s="175"/>
      <c r="J362" s="175"/>
      <c r="K362" s="175"/>
      <c r="L362" s="175"/>
      <c r="M362" s="175"/>
      <c r="N362" s="175"/>
      <c r="O362" s="175"/>
      <c r="P362" s="175"/>
      <c r="Q362" s="175"/>
      <c r="R362" s="175"/>
      <c r="S362" s="175"/>
      <c r="T362" s="175"/>
      <c r="U362" s="175"/>
      <c r="V362" s="175"/>
      <c r="W362" s="175"/>
      <c r="X362" s="175"/>
      <c r="Y362" s="175"/>
      <c r="Z362" s="196" t="s">
        <v>711</v>
      </c>
      <c r="AA362" s="175"/>
      <c r="AB362" s="175"/>
      <c r="AC362" s="604"/>
      <c r="AD362" s="872"/>
    </row>
    <row r="363" spans="1:30" ht="12.75" customHeight="1">
      <c r="A363" s="864"/>
      <c r="B363" s="860"/>
      <c r="C363" s="860"/>
      <c r="D363" s="860"/>
      <c r="E363" s="860"/>
      <c r="F363" s="860"/>
      <c r="G363" s="860"/>
      <c r="H363" s="177">
        <v>2022</v>
      </c>
      <c r="I363" s="175"/>
      <c r="J363" s="175"/>
      <c r="K363" s="175"/>
      <c r="L363" s="175"/>
      <c r="M363" s="175"/>
      <c r="N363" s="175"/>
      <c r="O363" s="175"/>
      <c r="P363" s="175"/>
      <c r="Q363" s="175"/>
      <c r="R363" s="175"/>
      <c r="S363" s="175"/>
      <c r="T363" s="175"/>
      <c r="U363" s="175"/>
      <c r="V363" s="175"/>
      <c r="W363" s="175"/>
      <c r="X363" s="175"/>
      <c r="Y363" s="175"/>
      <c r="Z363" s="196" t="s">
        <v>711</v>
      </c>
      <c r="AA363" s="175"/>
      <c r="AB363" s="175"/>
      <c r="AC363" s="604"/>
      <c r="AD363" s="872"/>
    </row>
    <row r="364" spans="1:30" ht="12.75" customHeight="1" thickBot="1">
      <c r="A364" s="864"/>
      <c r="B364" s="860"/>
      <c r="C364" s="860"/>
      <c r="D364" s="860"/>
      <c r="E364" s="860"/>
      <c r="F364" s="860"/>
      <c r="G364" s="860"/>
      <c r="H364" s="177">
        <v>2023</v>
      </c>
      <c r="I364" s="175"/>
      <c r="J364" s="175"/>
      <c r="K364" s="175"/>
      <c r="L364" s="175"/>
      <c r="M364" s="175"/>
      <c r="N364" s="175"/>
      <c r="O364" s="175"/>
      <c r="P364" s="175"/>
      <c r="Q364" s="175"/>
      <c r="R364" s="175"/>
      <c r="S364" s="175"/>
      <c r="T364" s="175"/>
      <c r="U364" s="175"/>
      <c r="V364" s="175"/>
      <c r="W364" s="175"/>
      <c r="X364" s="175"/>
      <c r="Y364" s="175"/>
      <c r="Z364" s="186" t="s">
        <v>711</v>
      </c>
      <c r="AA364" s="175"/>
      <c r="AB364" s="175"/>
      <c r="AC364" s="604"/>
      <c r="AD364" s="872"/>
    </row>
    <row r="365" spans="1:30" ht="12.75" customHeight="1">
      <c r="A365" s="864"/>
      <c r="B365" s="870">
        <v>3</v>
      </c>
      <c r="C365" s="870" t="s">
        <v>703</v>
      </c>
      <c r="D365" s="870" t="s">
        <v>704</v>
      </c>
      <c r="E365" s="870" t="s">
        <v>442</v>
      </c>
      <c r="F365" s="870" t="s">
        <v>700</v>
      </c>
      <c r="G365" s="870" t="s">
        <v>701</v>
      </c>
      <c r="H365" s="173">
        <v>2016</v>
      </c>
      <c r="I365" s="173"/>
      <c r="J365" s="173"/>
      <c r="K365" s="173"/>
      <c r="L365" s="173"/>
      <c r="M365" s="173"/>
      <c r="N365" s="173"/>
      <c r="O365" s="173"/>
      <c r="P365" s="173"/>
      <c r="Q365" s="173"/>
      <c r="R365" s="173"/>
      <c r="S365" s="173"/>
      <c r="T365" s="173"/>
      <c r="U365" s="173"/>
      <c r="V365" s="173"/>
      <c r="W365" s="173"/>
      <c r="X365" s="173"/>
      <c r="Y365" s="173"/>
      <c r="Z365" s="181">
        <v>1544306</v>
      </c>
      <c r="AA365" s="173"/>
      <c r="AB365" s="173"/>
      <c r="AC365" s="603"/>
      <c r="AD365" s="871" t="s">
        <v>702</v>
      </c>
    </row>
    <row r="366" spans="1:30" ht="12.75" customHeight="1">
      <c r="A366" s="864"/>
      <c r="B366" s="860"/>
      <c r="C366" s="860"/>
      <c r="D366" s="860"/>
      <c r="E366" s="860"/>
      <c r="F366" s="860"/>
      <c r="G366" s="860"/>
      <c r="H366" s="177">
        <v>2017</v>
      </c>
      <c r="I366" s="175"/>
      <c r="J366" s="175"/>
      <c r="K366" s="175"/>
      <c r="L366" s="175"/>
      <c r="M366" s="175"/>
      <c r="N366" s="175"/>
      <c r="O366" s="175"/>
      <c r="P366" s="175"/>
      <c r="Q366" s="175"/>
      <c r="R366" s="175"/>
      <c r="S366" s="175"/>
      <c r="T366" s="175"/>
      <c r="U366" s="175"/>
      <c r="V366" s="175"/>
      <c r="W366" s="175"/>
      <c r="X366" s="175"/>
      <c r="Y366" s="175"/>
      <c r="Z366" s="182">
        <v>13744210</v>
      </c>
      <c r="AA366" s="175"/>
      <c r="AB366" s="175"/>
      <c r="AC366" s="604"/>
      <c r="AD366" s="872"/>
    </row>
    <row r="367" spans="1:30" ht="12.75" customHeight="1">
      <c r="A367" s="864"/>
      <c r="B367" s="860"/>
      <c r="C367" s="860"/>
      <c r="D367" s="860"/>
      <c r="E367" s="860"/>
      <c r="F367" s="860"/>
      <c r="G367" s="860"/>
      <c r="H367" s="177">
        <v>2018</v>
      </c>
      <c r="I367" s="175"/>
      <c r="J367" s="175"/>
      <c r="K367" s="175"/>
      <c r="L367" s="175"/>
      <c r="M367" s="175"/>
      <c r="N367" s="175"/>
      <c r="O367" s="175"/>
      <c r="P367" s="175"/>
      <c r="Q367" s="175"/>
      <c r="R367" s="175"/>
      <c r="S367" s="175"/>
      <c r="T367" s="175"/>
      <c r="U367" s="175"/>
      <c r="V367" s="175"/>
      <c r="W367" s="175"/>
      <c r="X367" s="175"/>
      <c r="Y367" s="175"/>
      <c r="Z367" s="182">
        <v>33388226</v>
      </c>
      <c r="AA367" s="175"/>
      <c r="AB367" s="175"/>
      <c r="AC367" s="604"/>
      <c r="AD367" s="872"/>
    </row>
    <row r="368" spans="1:30" ht="12.75" customHeight="1">
      <c r="A368" s="864"/>
      <c r="B368" s="860"/>
      <c r="C368" s="860"/>
      <c r="D368" s="860"/>
      <c r="E368" s="860"/>
      <c r="F368" s="860"/>
      <c r="G368" s="860"/>
      <c r="H368" s="177">
        <v>2019</v>
      </c>
      <c r="I368" s="175"/>
      <c r="J368" s="175"/>
      <c r="K368" s="175"/>
      <c r="L368" s="175"/>
      <c r="M368" s="175"/>
      <c r="N368" s="175"/>
      <c r="O368" s="175"/>
      <c r="P368" s="175"/>
      <c r="Q368" s="175"/>
      <c r="R368" s="175"/>
      <c r="S368" s="175"/>
      <c r="T368" s="175"/>
      <c r="U368" s="175"/>
      <c r="V368" s="175"/>
      <c r="W368" s="175"/>
      <c r="X368" s="175"/>
      <c r="Y368" s="175"/>
      <c r="Z368" s="182">
        <v>54793471</v>
      </c>
      <c r="AA368" s="175"/>
      <c r="AB368" s="175"/>
      <c r="AC368" s="604"/>
      <c r="AD368" s="872"/>
    </row>
    <row r="369" spans="1:30" ht="12.75" customHeight="1">
      <c r="A369" s="864"/>
      <c r="B369" s="860"/>
      <c r="C369" s="860"/>
      <c r="D369" s="860"/>
      <c r="E369" s="860"/>
      <c r="F369" s="860"/>
      <c r="G369" s="860"/>
      <c r="H369" s="177">
        <v>2020</v>
      </c>
      <c r="I369" s="175"/>
      <c r="J369" s="175"/>
      <c r="K369" s="175"/>
      <c r="L369" s="175"/>
      <c r="M369" s="175"/>
      <c r="N369" s="175"/>
      <c r="O369" s="175"/>
      <c r="P369" s="175"/>
      <c r="Q369" s="175"/>
      <c r="R369" s="175"/>
      <c r="S369" s="175"/>
      <c r="T369" s="175"/>
      <c r="U369" s="175"/>
      <c r="V369" s="175"/>
      <c r="W369" s="175"/>
      <c r="X369" s="175"/>
      <c r="Y369" s="175"/>
      <c r="Z369" s="182">
        <v>78480356</v>
      </c>
      <c r="AA369" s="175"/>
      <c r="AB369" s="175"/>
      <c r="AC369" s="604"/>
      <c r="AD369" s="872"/>
    </row>
    <row r="370" spans="1:30" ht="12.75" customHeight="1">
      <c r="A370" s="864"/>
      <c r="B370" s="860"/>
      <c r="C370" s="860"/>
      <c r="D370" s="860"/>
      <c r="E370" s="860"/>
      <c r="F370" s="860"/>
      <c r="G370" s="860"/>
      <c r="H370" s="177">
        <v>2021</v>
      </c>
      <c r="I370" s="175"/>
      <c r="J370" s="175"/>
      <c r="K370" s="175"/>
      <c r="L370" s="175"/>
      <c r="M370" s="175"/>
      <c r="N370" s="175"/>
      <c r="O370" s="175"/>
      <c r="P370" s="175"/>
      <c r="Q370" s="175"/>
      <c r="R370" s="175"/>
      <c r="S370" s="175"/>
      <c r="T370" s="175"/>
      <c r="U370" s="175"/>
      <c r="V370" s="175"/>
      <c r="W370" s="175"/>
      <c r="X370" s="175"/>
      <c r="Y370" s="175"/>
      <c r="Z370" s="182">
        <v>103512357</v>
      </c>
      <c r="AA370" s="175"/>
      <c r="AB370" s="175"/>
      <c r="AC370" s="604"/>
      <c r="AD370" s="872"/>
    </row>
    <row r="371" spans="1:30" ht="12.75" customHeight="1">
      <c r="A371" s="864"/>
      <c r="B371" s="860"/>
      <c r="C371" s="860"/>
      <c r="D371" s="860"/>
      <c r="E371" s="860"/>
      <c r="F371" s="860"/>
      <c r="G371" s="860"/>
      <c r="H371" s="177">
        <v>2022</v>
      </c>
      <c r="I371" s="175"/>
      <c r="J371" s="175"/>
      <c r="K371" s="175"/>
      <c r="L371" s="175"/>
      <c r="M371" s="175"/>
      <c r="N371" s="175"/>
      <c r="O371" s="175"/>
      <c r="P371" s="175"/>
      <c r="Q371" s="175"/>
      <c r="R371" s="175"/>
      <c r="S371" s="175"/>
      <c r="T371" s="175"/>
      <c r="U371" s="175"/>
      <c r="V371" s="175"/>
      <c r="W371" s="175"/>
      <c r="X371" s="175"/>
      <c r="Y371" s="175"/>
      <c r="Z371" s="182">
        <v>129677857</v>
      </c>
      <c r="AA371" s="175"/>
      <c r="AB371" s="175"/>
      <c r="AC371" s="604"/>
      <c r="AD371" s="872"/>
    </row>
    <row r="372" spans="1:30" ht="12.75" customHeight="1">
      <c r="A372" s="865"/>
      <c r="B372" s="860"/>
      <c r="C372" s="860"/>
      <c r="D372" s="860"/>
      <c r="E372" s="860"/>
      <c r="F372" s="860"/>
      <c r="G372" s="860"/>
      <c r="H372" s="177">
        <v>2023</v>
      </c>
      <c r="I372" s="175"/>
      <c r="J372" s="175"/>
      <c r="K372" s="175"/>
      <c r="L372" s="175"/>
      <c r="M372" s="175"/>
      <c r="N372" s="175"/>
      <c r="O372" s="175"/>
      <c r="P372" s="175"/>
      <c r="Q372" s="175"/>
      <c r="R372" s="175"/>
      <c r="S372" s="175"/>
      <c r="T372" s="175"/>
      <c r="U372" s="175"/>
      <c r="V372" s="175"/>
      <c r="W372" s="175"/>
      <c r="X372" s="175"/>
      <c r="Y372" s="175"/>
      <c r="Z372" s="182">
        <v>177647059</v>
      </c>
      <c r="AA372" s="175"/>
      <c r="AB372" s="175"/>
      <c r="AC372" s="604"/>
      <c r="AD372" s="872"/>
    </row>
    <row r="373" spans="1:30" ht="15">
      <c r="A373" s="887" t="s">
        <v>146</v>
      </c>
      <c r="B373" s="874"/>
      <c r="C373" s="874"/>
      <c r="D373" s="874"/>
      <c r="E373" s="874"/>
      <c r="F373" s="874"/>
      <c r="G373" s="874"/>
      <c r="H373" s="874"/>
      <c r="I373" s="874"/>
      <c r="J373" s="874"/>
      <c r="K373" s="874"/>
      <c r="L373" s="874"/>
      <c r="M373" s="874"/>
      <c r="N373" s="874"/>
      <c r="O373" s="874"/>
      <c r="P373" s="874"/>
      <c r="Q373" s="874"/>
      <c r="R373" s="874"/>
      <c r="S373" s="874"/>
      <c r="T373" s="874"/>
      <c r="U373" s="874"/>
      <c r="V373" s="874"/>
      <c r="W373" s="874"/>
      <c r="X373" s="874"/>
      <c r="Y373" s="874"/>
      <c r="Z373" s="874"/>
      <c r="AA373" s="874"/>
      <c r="AB373" s="874"/>
      <c r="AC373" s="874"/>
      <c r="AD373" s="875"/>
    </row>
    <row r="374" spans="1:30" ht="13.5" thickBot="1">
      <c r="A374" s="650"/>
      <c r="B374" s="896" t="s">
        <v>1343</v>
      </c>
      <c r="C374" s="897"/>
      <c r="D374" s="897"/>
      <c r="E374" s="897"/>
      <c r="F374" s="897"/>
      <c r="G374" s="897"/>
      <c r="H374" s="897"/>
      <c r="I374" s="897"/>
      <c r="J374" s="897"/>
      <c r="K374" s="897"/>
      <c r="L374" s="897"/>
      <c r="M374" s="897"/>
      <c r="N374" s="897"/>
      <c r="O374" s="897"/>
      <c r="P374" s="897"/>
      <c r="Q374" s="897"/>
      <c r="R374" s="897"/>
      <c r="S374" s="897"/>
      <c r="T374" s="897"/>
      <c r="U374" s="897"/>
      <c r="V374" s="897"/>
      <c r="W374" s="897"/>
      <c r="X374" s="897"/>
      <c r="Y374" s="897"/>
      <c r="Z374" s="897"/>
      <c r="AA374" s="897"/>
      <c r="AB374" s="897"/>
      <c r="AC374" s="897"/>
      <c r="AD374" s="898"/>
    </row>
    <row r="375" spans="1:30" ht="19.5" customHeight="1">
      <c r="A375" s="888" t="s">
        <v>113</v>
      </c>
      <c r="B375" s="889"/>
      <c r="C375" s="889"/>
      <c r="D375" s="889"/>
      <c r="E375" s="889"/>
      <c r="F375" s="889"/>
      <c r="G375" s="889"/>
      <c r="H375" s="889"/>
      <c r="I375" s="889"/>
      <c r="J375" s="889"/>
      <c r="K375" s="889"/>
      <c r="L375" s="889"/>
      <c r="M375" s="889"/>
      <c r="N375" s="889"/>
      <c r="O375" s="889"/>
      <c r="P375" s="889"/>
      <c r="Q375" s="889"/>
      <c r="R375" s="889"/>
      <c r="S375" s="889"/>
      <c r="T375" s="889"/>
      <c r="U375" s="889"/>
      <c r="V375" s="889"/>
      <c r="W375" s="889"/>
      <c r="X375" s="889"/>
      <c r="Y375" s="889"/>
      <c r="Z375" s="889"/>
      <c r="AA375" s="889"/>
      <c r="AB375" s="889"/>
      <c r="AC375" s="889"/>
      <c r="AD375" s="890"/>
    </row>
    <row r="376" spans="1:30" ht="19.5" customHeight="1">
      <c r="A376" s="891" t="s">
        <v>360</v>
      </c>
      <c r="B376" s="892"/>
      <c r="C376" s="892"/>
      <c r="D376" s="892"/>
      <c r="E376" s="892"/>
      <c r="F376" s="892"/>
      <c r="G376" s="892"/>
      <c r="H376" s="892"/>
      <c r="I376" s="892"/>
      <c r="J376" s="892"/>
      <c r="K376" s="892"/>
      <c r="L376" s="892"/>
      <c r="M376" s="892"/>
      <c r="N376" s="892"/>
      <c r="O376" s="892"/>
      <c r="P376" s="892"/>
      <c r="Q376" s="892"/>
      <c r="R376" s="892"/>
      <c r="S376" s="892"/>
      <c r="T376" s="892"/>
      <c r="U376" s="892"/>
      <c r="V376" s="892"/>
      <c r="W376" s="892"/>
      <c r="X376" s="892"/>
      <c r="Y376" s="892"/>
      <c r="Z376" s="892"/>
      <c r="AA376" s="892"/>
      <c r="AB376" s="892"/>
      <c r="AC376" s="892"/>
      <c r="AD376" s="893"/>
    </row>
    <row r="377" spans="1:30" ht="19.5" customHeight="1">
      <c r="A377" s="888" t="s">
        <v>123</v>
      </c>
      <c r="B377" s="894"/>
      <c r="C377" s="894"/>
      <c r="D377" s="894"/>
      <c r="E377" s="894"/>
      <c r="F377" s="894"/>
      <c r="G377" s="894"/>
      <c r="H377" s="894"/>
      <c r="I377" s="894"/>
      <c r="J377" s="894"/>
      <c r="K377" s="894"/>
      <c r="L377" s="894"/>
      <c r="M377" s="894"/>
      <c r="N377" s="894"/>
      <c r="O377" s="894"/>
      <c r="P377" s="894"/>
      <c r="Q377" s="894"/>
      <c r="R377" s="894"/>
      <c r="S377" s="894"/>
      <c r="T377" s="894"/>
      <c r="U377" s="894"/>
      <c r="V377" s="894"/>
      <c r="W377" s="894"/>
      <c r="X377" s="894"/>
      <c r="Y377" s="894"/>
      <c r="Z377" s="894"/>
      <c r="AA377" s="894"/>
      <c r="AB377" s="894"/>
      <c r="AC377" s="894"/>
      <c r="AD377" s="895"/>
    </row>
    <row r="378" spans="1:30" ht="19.5" customHeight="1">
      <c r="A378" s="888" t="s">
        <v>124</v>
      </c>
      <c r="B378" s="894"/>
      <c r="C378" s="894"/>
      <c r="D378" s="894"/>
      <c r="E378" s="894"/>
      <c r="F378" s="894"/>
      <c r="G378" s="894"/>
      <c r="H378" s="894"/>
      <c r="I378" s="894"/>
      <c r="J378" s="894"/>
      <c r="K378" s="894"/>
      <c r="L378" s="894"/>
      <c r="M378" s="894"/>
      <c r="N378" s="894"/>
      <c r="O378" s="894"/>
      <c r="P378" s="894"/>
      <c r="Q378" s="894"/>
      <c r="R378" s="894"/>
      <c r="S378" s="894"/>
      <c r="T378" s="894"/>
      <c r="U378" s="894"/>
      <c r="V378" s="894"/>
      <c r="W378" s="894"/>
      <c r="X378" s="894"/>
      <c r="Y378" s="894"/>
      <c r="Z378" s="894"/>
      <c r="AA378" s="894"/>
      <c r="AB378" s="894"/>
      <c r="AC378" s="894"/>
      <c r="AD378" s="895"/>
    </row>
    <row r="379" spans="1:30" ht="27.75" customHeight="1" thickBot="1">
      <c r="A379" s="884" t="s">
        <v>125</v>
      </c>
      <c r="B379" s="885"/>
      <c r="C379" s="885"/>
      <c r="D379" s="885"/>
      <c r="E379" s="885"/>
      <c r="F379" s="885"/>
      <c r="G379" s="885"/>
      <c r="H379" s="885"/>
      <c r="I379" s="885"/>
      <c r="J379" s="885"/>
      <c r="K379" s="885"/>
      <c r="L379" s="885"/>
      <c r="M379" s="885"/>
      <c r="N379" s="885"/>
      <c r="O379" s="885"/>
      <c r="P379" s="885"/>
      <c r="Q379" s="885"/>
      <c r="R379" s="885"/>
      <c r="S379" s="885"/>
      <c r="T379" s="885"/>
      <c r="U379" s="885"/>
      <c r="V379" s="885"/>
      <c r="W379" s="885"/>
      <c r="X379" s="885"/>
      <c r="Y379" s="885"/>
      <c r="Z379" s="885"/>
      <c r="AA379" s="885"/>
      <c r="AB379" s="885"/>
      <c r="AC379" s="885"/>
      <c r="AD379" s="886"/>
    </row>
    <row r="380" spans="2:30" ht="11.25">
      <c r="B380" s="187"/>
      <c r="C380" s="187"/>
      <c r="D380" s="187"/>
      <c r="E380" s="187"/>
      <c r="F380" s="187"/>
      <c r="G380" s="187"/>
      <c r="H380" s="187"/>
      <c r="I380" s="187"/>
      <c r="J380" s="187"/>
      <c r="K380" s="187"/>
      <c r="L380" s="187"/>
      <c r="M380" s="187"/>
      <c r="N380" s="187"/>
      <c r="O380" s="187"/>
      <c r="P380" s="187"/>
      <c r="Q380" s="187"/>
      <c r="R380" s="187"/>
      <c r="S380" s="187"/>
      <c r="T380" s="187"/>
      <c r="U380" s="187"/>
      <c r="V380" s="187"/>
      <c r="W380" s="187"/>
      <c r="X380" s="187"/>
      <c r="Y380" s="187"/>
      <c r="Z380" s="187"/>
      <c r="AA380" s="187"/>
      <c r="AB380" s="187"/>
      <c r="AC380" s="605"/>
      <c r="AD380" s="187"/>
    </row>
  </sheetData>
  <sheetProtection/>
  <mergeCells count="367">
    <mergeCell ref="A379:AD379"/>
    <mergeCell ref="A373:AD373"/>
    <mergeCell ref="A375:AD375"/>
    <mergeCell ref="A376:AD376"/>
    <mergeCell ref="A377:AD377"/>
    <mergeCell ref="A378:AD378"/>
    <mergeCell ref="B374:AD374"/>
    <mergeCell ref="AD357:AD364"/>
    <mergeCell ref="B365:B372"/>
    <mergeCell ref="C365:C372"/>
    <mergeCell ref="D365:D372"/>
    <mergeCell ref="E365:E372"/>
    <mergeCell ref="F365:F372"/>
    <mergeCell ref="G365:G372"/>
    <mergeCell ref="AD365:AD372"/>
    <mergeCell ref="B357:B364"/>
    <mergeCell ref="C357:C364"/>
    <mergeCell ref="D357:D364"/>
    <mergeCell ref="E357:E364"/>
    <mergeCell ref="F357:F364"/>
    <mergeCell ref="G357:G364"/>
    <mergeCell ref="A347:AD347"/>
    <mergeCell ref="A348:AD348"/>
    <mergeCell ref="A349:A372"/>
    <mergeCell ref="B349:B356"/>
    <mergeCell ref="C349:C356"/>
    <mergeCell ref="D349:D356"/>
    <mergeCell ref="E349:E356"/>
    <mergeCell ref="F349:F356"/>
    <mergeCell ref="G349:G356"/>
    <mergeCell ref="AD349:AD356"/>
    <mergeCell ref="AD331:AD338"/>
    <mergeCell ref="B339:B346"/>
    <mergeCell ref="C339:C346"/>
    <mergeCell ref="D339:D346"/>
    <mergeCell ref="E339:E346"/>
    <mergeCell ref="F339:F346"/>
    <mergeCell ref="G339:G346"/>
    <mergeCell ref="AD339:AD346"/>
    <mergeCell ref="B331:B338"/>
    <mergeCell ref="C331:C338"/>
    <mergeCell ref="D331:D338"/>
    <mergeCell ref="E331:E338"/>
    <mergeCell ref="F331:F338"/>
    <mergeCell ref="G331:G338"/>
    <mergeCell ref="A321:AD321"/>
    <mergeCell ref="A322:AD322"/>
    <mergeCell ref="A323:A346"/>
    <mergeCell ref="B323:B330"/>
    <mergeCell ref="C323:C330"/>
    <mergeCell ref="D323:D330"/>
    <mergeCell ref="E323:E330"/>
    <mergeCell ref="F323:F330"/>
    <mergeCell ref="G323:G330"/>
    <mergeCell ref="AD323:AD330"/>
    <mergeCell ref="AD305:AD312"/>
    <mergeCell ref="B313:B320"/>
    <mergeCell ref="C313:C320"/>
    <mergeCell ref="D313:D320"/>
    <mergeCell ref="E313:E320"/>
    <mergeCell ref="F313:F320"/>
    <mergeCell ref="G313:G320"/>
    <mergeCell ref="AD313:AD320"/>
    <mergeCell ref="B305:B312"/>
    <mergeCell ref="C305:C312"/>
    <mergeCell ref="D305:D312"/>
    <mergeCell ref="E305:E312"/>
    <mergeCell ref="F305:F312"/>
    <mergeCell ref="G305:G312"/>
    <mergeCell ref="A295:AD295"/>
    <mergeCell ref="A296:AD296"/>
    <mergeCell ref="A297:A320"/>
    <mergeCell ref="B297:B304"/>
    <mergeCell ref="C297:C304"/>
    <mergeCell ref="D297:D304"/>
    <mergeCell ref="E297:E304"/>
    <mergeCell ref="F297:F304"/>
    <mergeCell ref="G297:G304"/>
    <mergeCell ref="AD297:AD304"/>
    <mergeCell ref="AD279:AD286"/>
    <mergeCell ref="B287:B294"/>
    <mergeCell ref="C287:C294"/>
    <mergeCell ref="D287:D294"/>
    <mergeCell ref="E287:E294"/>
    <mergeCell ref="F287:F294"/>
    <mergeCell ref="G287:G294"/>
    <mergeCell ref="AD287:AD294"/>
    <mergeCell ref="B279:B286"/>
    <mergeCell ref="C279:C286"/>
    <mergeCell ref="D279:D286"/>
    <mergeCell ref="E279:E286"/>
    <mergeCell ref="F279:F286"/>
    <mergeCell ref="G279:G286"/>
    <mergeCell ref="A269:AD269"/>
    <mergeCell ref="A270:AD270"/>
    <mergeCell ref="A271:A294"/>
    <mergeCell ref="B271:B278"/>
    <mergeCell ref="C271:C278"/>
    <mergeCell ref="D271:D278"/>
    <mergeCell ref="E271:E278"/>
    <mergeCell ref="F271:F278"/>
    <mergeCell ref="G271:G278"/>
    <mergeCell ref="AD271:AD278"/>
    <mergeCell ref="AD253:AD260"/>
    <mergeCell ref="B261:B268"/>
    <mergeCell ref="C261:C268"/>
    <mergeCell ref="D261:D268"/>
    <mergeCell ref="E261:E268"/>
    <mergeCell ref="F261:F268"/>
    <mergeCell ref="G261:G268"/>
    <mergeCell ref="AD261:AD268"/>
    <mergeCell ref="B253:B260"/>
    <mergeCell ref="C253:C260"/>
    <mergeCell ref="D253:D260"/>
    <mergeCell ref="E253:E260"/>
    <mergeCell ref="F253:F260"/>
    <mergeCell ref="G253:G260"/>
    <mergeCell ref="AD237:AD244"/>
    <mergeCell ref="B245:B252"/>
    <mergeCell ref="C245:C252"/>
    <mergeCell ref="D245:D252"/>
    <mergeCell ref="E245:E252"/>
    <mergeCell ref="F245:F252"/>
    <mergeCell ref="G245:G252"/>
    <mergeCell ref="AD245:AD252"/>
    <mergeCell ref="AD227:AD234"/>
    <mergeCell ref="A235:AD235"/>
    <mergeCell ref="A236:AD236"/>
    <mergeCell ref="A237:A268"/>
    <mergeCell ref="B237:B244"/>
    <mergeCell ref="C237:C244"/>
    <mergeCell ref="D237:D244"/>
    <mergeCell ref="E237:E244"/>
    <mergeCell ref="F237:F244"/>
    <mergeCell ref="G237:G244"/>
    <mergeCell ref="B227:B234"/>
    <mergeCell ref="C227:C234"/>
    <mergeCell ref="D227:D234"/>
    <mergeCell ref="E227:E234"/>
    <mergeCell ref="F227:F234"/>
    <mergeCell ref="G227:G234"/>
    <mergeCell ref="A217:AD217"/>
    <mergeCell ref="A218:AD218"/>
    <mergeCell ref="A219:A234"/>
    <mergeCell ref="B219:B226"/>
    <mergeCell ref="C219:C226"/>
    <mergeCell ref="D219:D226"/>
    <mergeCell ref="E219:E226"/>
    <mergeCell ref="F219:F226"/>
    <mergeCell ref="G219:G226"/>
    <mergeCell ref="AD219:AD226"/>
    <mergeCell ref="AD201:AD208"/>
    <mergeCell ref="B209:B216"/>
    <mergeCell ref="C209:C216"/>
    <mergeCell ref="D209:D216"/>
    <mergeCell ref="E209:E216"/>
    <mergeCell ref="F209:F216"/>
    <mergeCell ref="G209:G216"/>
    <mergeCell ref="AD209:AD216"/>
    <mergeCell ref="B201:B208"/>
    <mergeCell ref="C201:C208"/>
    <mergeCell ref="D201:D208"/>
    <mergeCell ref="E201:E208"/>
    <mergeCell ref="F201:F208"/>
    <mergeCell ref="G201:G208"/>
    <mergeCell ref="A191:AD191"/>
    <mergeCell ref="A192:AD192"/>
    <mergeCell ref="A193:A216"/>
    <mergeCell ref="B193:B200"/>
    <mergeCell ref="C193:C200"/>
    <mergeCell ref="D193:D200"/>
    <mergeCell ref="E193:E200"/>
    <mergeCell ref="F193:F200"/>
    <mergeCell ref="G193:G200"/>
    <mergeCell ref="AD193:AD200"/>
    <mergeCell ref="AD175:AD182"/>
    <mergeCell ref="B183:B190"/>
    <mergeCell ref="C183:C190"/>
    <mergeCell ref="D183:D190"/>
    <mergeCell ref="E183:E190"/>
    <mergeCell ref="F183:F190"/>
    <mergeCell ref="G183:G190"/>
    <mergeCell ref="AD183:AD190"/>
    <mergeCell ref="B175:B182"/>
    <mergeCell ref="C175:C182"/>
    <mergeCell ref="D175:D182"/>
    <mergeCell ref="E175:E182"/>
    <mergeCell ref="F175:F182"/>
    <mergeCell ref="G175:G182"/>
    <mergeCell ref="AD159:AD166"/>
    <mergeCell ref="B167:B174"/>
    <mergeCell ref="C167:C174"/>
    <mergeCell ref="D167:D174"/>
    <mergeCell ref="E167:E174"/>
    <mergeCell ref="F167:F174"/>
    <mergeCell ref="G167:G174"/>
    <mergeCell ref="AD167:AD174"/>
    <mergeCell ref="B159:B166"/>
    <mergeCell ref="C159:C166"/>
    <mergeCell ref="D159:D166"/>
    <mergeCell ref="E159:E166"/>
    <mergeCell ref="F159:F166"/>
    <mergeCell ref="G159:G166"/>
    <mergeCell ref="AD143:AD150"/>
    <mergeCell ref="B151:B158"/>
    <mergeCell ref="C151:C158"/>
    <mergeCell ref="D151:D158"/>
    <mergeCell ref="E151:E158"/>
    <mergeCell ref="F151:F158"/>
    <mergeCell ref="G151:G158"/>
    <mergeCell ref="AD151:AD158"/>
    <mergeCell ref="B143:B150"/>
    <mergeCell ref="C143:C150"/>
    <mergeCell ref="D143:D150"/>
    <mergeCell ref="E143:E150"/>
    <mergeCell ref="F143:F150"/>
    <mergeCell ref="G143:G150"/>
    <mergeCell ref="A133:AD133"/>
    <mergeCell ref="A134:AD134"/>
    <mergeCell ref="A135:A190"/>
    <mergeCell ref="B135:B142"/>
    <mergeCell ref="C135:C142"/>
    <mergeCell ref="D135:D142"/>
    <mergeCell ref="E135:E142"/>
    <mergeCell ref="F135:F142"/>
    <mergeCell ref="G135:G142"/>
    <mergeCell ref="AD135:AD142"/>
    <mergeCell ref="AD117:AD124"/>
    <mergeCell ref="B125:B132"/>
    <mergeCell ref="C125:C132"/>
    <mergeCell ref="D125:D132"/>
    <mergeCell ref="E125:E132"/>
    <mergeCell ref="F125:F132"/>
    <mergeCell ref="G125:G132"/>
    <mergeCell ref="AD125:AD132"/>
    <mergeCell ref="B117:B124"/>
    <mergeCell ref="C117:C124"/>
    <mergeCell ref="D117:D124"/>
    <mergeCell ref="E117:E124"/>
    <mergeCell ref="F117:F124"/>
    <mergeCell ref="G117:G124"/>
    <mergeCell ref="AD101:AD108"/>
    <mergeCell ref="B109:B116"/>
    <mergeCell ref="C109:C116"/>
    <mergeCell ref="D109:D116"/>
    <mergeCell ref="E109:E116"/>
    <mergeCell ref="F109:F116"/>
    <mergeCell ref="G109:G116"/>
    <mergeCell ref="AD109:AD116"/>
    <mergeCell ref="B101:B108"/>
    <mergeCell ref="C101:C108"/>
    <mergeCell ref="D101:D108"/>
    <mergeCell ref="E101:E108"/>
    <mergeCell ref="F101:F108"/>
    <mergeCell ref="G101:G108"/>
    <mergeCell ref="AD85:AD92"/>
    <mergeCell ref="B93:B100"/>
    <mergeCell ref="C93:C100"/>
    <mergeCell ref="D93:D100"/>
    <mergeCell ref="E93:E100"/>
    <mergeCell ref="F93:F100"/>
    <mergeCell ref="G93:G100"/>
    <mergeCell ref="AD93:AD100"/>
    <mergeCell ref="B85:B92"/>
    <mergeCell ref="C85:C92"/>
    <mergeCell ref="D85:D92"/>
    <mergeCell ref="E85:E92"/>
    <mergeCell ref="F85:F92"/>
    <mergeCell ref="G85:G92"/>
    <mergeCell ref="AD69:AD76"/>
    <mergeCell ref="B77:B84"/>
    <mergeCell ref="C77:C84"/>
    <mergeCell ref="D77:D84"/>
    <mergeCell ref="E77:E84"/>
    <mergeCell ref="F77:F84"/>
    <mergeCell ref="G77:G84"/>
    <mergeCell ref="AD77:AD84"/>
    <mergeCell ref="B69:B76"/>
    <mergeCell ref="C69:C76"/>
    <mergeCell ref="D69:D76"/>
    <mergeCell ref="E69:E76"/>
    <mergeCell ref="F69:F76"/>
    <mergeCell ref="G69:G76"/>
    <mergeCell ref="A59:AD59"/>
    <mergeCell ref="A60:AD60"/>
    <mergeCell ref="A61:A132"/>
    <mergeCell ref="B61:B68"/>
    <mergeCell ref="C61:C68"/>
    <mergeCell ref="D61:D68"/>
    <mergeCell ref="E61:E68"/>
    <mergeCell ref="F61:F68"/>
    <mergeCell ref="G61:G68"/>
    <mergeCell ref="AD61:AD68"/>
    <mergeCell ref="AD43:AD50"/>
    <mergeCell ref="B51:B58"/>
    <mergeCell ref="C51:C58"/>
    <mergeCell ref="D51:D58"/>
    <mergeCell ref="E51:E58"/>
    <mergeCell ref="F51:F58"/>
    <mergeCell ref="G51:G58"/>
    <mergeCell ref="AD51:AD58"/>
    <mergeCell ref="AD33:AD40"/>
    <mergeCell ref="A41:AD41"/>
    <mergeCell ref="A42:AD42"/>
    <mergeCell ref="A43:A58"/>
    <mergeCell ref="B43:B50"/>
    <mergeCell ref="C43:C50"/>
    <mergeCell ref="D43:D50"/>
    <mergeCell ref="E43:E50"/>
    <mergeCell ref="F43:F50"/>
    <mergeCell ref="G43:G50"/>
    <mergeCell ref="B33:B40"/>
    <mergeCell ref="C33:C40"/>
    <mergeCell ref="D33:D40"/>
    <mergeCell ref="E33:E40"/>
    <mergeCell ref="F33:F40"/>
    <mergeCell ref="G33:G40"/>
    <mergeCell ref="A23:AD23"/>
    <mergeCell ref="A24:AD24"/>
    <mergeCell ref="A25:A40"/>
    <mergeCell ref="B25:B32"/>
    <mergeCell ref="C25:C32"/>
    <mergeCell ref="D25:D32"/>
    <mergeCell ref="E25:E32"/>
    <mergeCell ref="F25:F32"/>
    <mergeCell ref="G25:G32"/>
    <mergeCell ref="AD25:AD32"/>
    <mergeCell ref="AD7:AD14"/>
    <mergeCell ref="B15:B22"/>
    <mergeCell ref="C15:C22"/>
    <mergeCell ref="D15:D22"/>
    <mergeCell ref="E15:E22"/>
    <mergeCell ref="F15:F22"/>
    <mergeCell ref="G15:G22"/>
    <mergeCell ref="AD15:AD22"/>
    <mergeCell ref="AA6:AC6"/>
    <mergeCell ref="A7:A22"/>
    <mergeCell ref="B7:B14"/>
    <mergeCell ref="C7:C14"/>
    <mergeCell ref="D7:D14"/>
    <mergeCell ref="E7:E14"/>
    <mergeCell ref="F7:F14"/>
    <mergeCell ref="G7:G14"/>
    <mergeCell ref="I6:K6"/>
    <mergeCell ref="L6:N6"/>
    <mergeCell ref="O6:Q6"/>
    <mergeCell ref="R6:T6"/>
    <mergeCell ref="U6:W6"/>
    <mergeCell ref="X6:Z6"/>
    <mergeCell ref="U2:W4"/>
    <mergeCell ref="X2:Z4"/>
    <mergeCell ref="AA2:AC4"/>
    <mergeCell ref="AD2:AD5"/>
    <mergeCell ref="I4:K4"/>
    <mergeCell ref="L4:N4"/>
    <mergeCell ref="O4:Q4"/>
    <mergeCell ref="R4:T4"/>
    <mergeCell ref="A1:AD1"/>
    <mergeCell ref="A2:A5"/>
    <mergeCell ref="B2:B5"/>
    <mergeCell ref="C2:C5"/>
    <mergeCell ref="D2:D5"/>
    <mergeCell ref="E2:E5"/>
    <mergeCell ref="F2:F5"/>
    <mergeCell ref="G2:G5"/>
    <mergeCell ref="H2:H5"/>
    <mergeCell ref="I2:T3"/>
  </mergeCells>
  <printOptions/>
  <pageMargins left="0.25" right="0.25" top="0.75" bottom="0.75" header="0.3" footer="0.3"/>
  <pageSetup fitToHeight="0" fitToWidth="1" horizontalDpi="600" verticalDpi="600" orientation="landscape" paperSize="9" scale="66" r:id="rId1"/>
  <rowBreaks count="6" manualBreakCount="6">
    <brk id="60" max="255" man="1"/>
    <brk id="116" max="255" man="1"/>
    <brk id="174" max="255" man="1"/>
    <brk id="236" max="255" man="1"/>
    <brk id="296" max="255" man="1"/>
    <brk id="348" max="255" man="1"/>
  </rowBreaks>
</worksheet>
</file>

<file path=xl/worksheets/sheet6.xml><?xml version="1.0" encoding="utf-8"?>
<worksheet xmlns="http://schemas.openxmlformats.org/spreadsheetml/2006/main" xmlns:r="http://schemas.openxmlformats.org/officeDocument/2006/relationships">
  <sheetPr>
    <tabColor theme="0" tint="-0.4999699890613556"/>
    <pageSetUpPr fitToPage="1"/>
  </sheetPr>
  <dimension ref="A1:F9"/>
  <sheetViews>
    <sheetView zoomScalePageLayoutView="0" workbookViewId="0" topLeftCell="A1">
      <selection activeCell="A8" sqref="A8:F8"/>
    </sheetView>
  </sheetViews>
  <sheetFormatPr defaultColWidth="9.140625" defaultRowHeight="12.75"/>
  <cols>
    <col min="2" max="2" width="26.8515625" style="0" customWidth="1"/>
    <col min="3" max="3" width="9.8515625" style="0" customWidth="1"/>
    <col min="4" max="4" width="18.7109375" style="0" customWidth="1"/>
    <col min="5" max="5" width="18.28125" style="0" customWidth="1"/>
    <col min="6" max="6" width="18.140625" style="0" customWidth="1"/>
  </cols>
  <sheetData>
    <row r="1" spans="1:6" ht="24" customHeight="1" thickBot="1">
      <c r="A1" s="899" t="s">
        <v>1048</v>
      </c>
      <c r="B1" s="900"/>
      <c r="C1" s="900"/>
      <c r="D1" s="900"/>
      <c r="E1" s="900"/>
      <c r="F1" s="901"/>
    </row>
    <row r="2" spans="1:6" ht="96.75" thickBot="1">
      <c r="A2" s="104" t="s">
        <v>153</v>
      </c>
      <c r="B2" s="103" t="s">
        <v>232</v>
      </c>
      <c r="C2" s="103" t="s">
        <v>233</v>
      </c>
      <c r="D2" s="103" t="s">
        <v>236</v>
      </c>
      <c r="E2" s="103" t="s">
        <v>234</v>
      </c>
      <c r="F2" s="103" t="s">
        <v>235</v>
      </c>
    </row>
    <row r="3" spans="1:6" ht="13.5" thickBot="1">
      <c r="A3" s="104" t="s">
        <v>30</v>
      </c>
      <c r="B3" s="103" t="s">
        <v>31</v>
      </c>
      <c r="C3" s="103" t="s">
        <v>32</v>
      </c>
      <c r="D3" s="103" t="s">
        <v>33</v>
      </c>
      <c r="E3" s="103" t="s">
        <v>34</v>
      </c>
      <c r="F3" s="103" t="s">
        <v>35</v>
      </c>
    </row>
    <row r="4" spans="1:6" ht="13.5" thickBot="1">
      <c r="A4" s="105"/>
      <c r="B4" s="106"/>
      <c r="C4" s="106"/>
      <c r="D4" s="106"/>
      <c r="E4" s="106"/>
      <c r="F4" s="106"/>
    </row>
    <row r="5" spans="1:6" ht="13.5" thickBot="1">
      <c r="A5" s="105"/>
      <c r="B5" s="106"/>
      <c r="C5" s="106"/>
      <c r="D5" s="106"/>
      <c r="E5" s="106"/>
      <c r="F5" s="106"/>
    </row>
    <row r="8" spans="1:6" ht="83.25" customHeight="1">
      <c r="A8" s="902" t="s">
        <v>348</v>
      </c>
      <c r="B8" s="903"/>
      <c r="C8" s="903"/>
      <c r="D8" s="903"/>
      <c r="E8" s="903"/>
      <c r="F8" s="904"/>
    </row>
    <row r="9" spans="1:6" ht="24" customHeight="1">
      <c r="A9" s="905" t="s">
        <v>361</v>
      </c>
      <c r="B9" s="906"/>
      <c r="C9" s="906"/>
      <c r="D9" s="906"/>
      <c r="E9" s="906"/>
      <c r="F9" s="907"/>
    </row>
  </sheetData>
  <sheetProtection/>
  <mergeCells count="3">
    <mergeCell ref="A1:F1"/>
    <mergeCell ref="A8:F8"/>
    <mergeCell ref="A9:F9"/>
  </mergeCells>
  <printOptions/>
  <pageMargins left="0.7" right="0.7" top="0.75" bottom="0.75" header="0.3" footer="0.3"/>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H14"/>
  <sheetViews>
    <sheetView tabSelected="1" zoomScale="90" zoomScaleNormal="90" zoomScalePageLayoutView="0" workbookViewId="0" topLeftCell="A8">
      <selection activeCell="B10" sqref="B10"/>
    </sheetView>
  </sheetViews>
  <sheetFormatPr defaultColWidth="9.140625" defaultRowHeight="12.75"/>
  <cols>
    <col min="2" max="2" width="38.421875" style="0" customWidth="1"/>
    <col min="3" max="3" width="52.7109375" style="0" customWidth="1"/>
    <col min="4" max="4" width="44.57421875" style="0" customWidth="1"/>
    <col min="5" max="5" width="36.7109375" style="0" customWidth="1"/>
    <col min="8" max="8" width="12.140625" style="0" customWidth="1"/>
  </cols>
  <sheetData>
    <row r="1" spans="1:5" ht="12.75" customHeight="1" thickBot="1">
      <c r="A1" s="899" t="s">
        <v>345</v>
      </c>
      <c r="B1" s="900"/>
      <c r="C1" s="900"/>
      <c r="D1" s="900"/>
      <c r="E1" s="901"/>
    </row>
    <row r="2" spans="1:5" ht="12.75">
      <c r="A2" s="911" t="s">
        <v>153</v>
      </c>
      <c r="B2" s="126" t="s">
        <v>264</v>
      </c>
      <c r="C2" s="911" t="s">
        <v>267</v>
      </c>
      <c r="D2" s="911" t="s">
        <v>268</v>
      </c>
      <c r="E2" s="911" t="s">
        <v>269</v>
      </c>
    </row>
    <row r="3" spans="1:5" ht="12.75">
      <c r="A3" s="911"/>
      <c r="B3" s="126" t="s">
        <v>265</v>
      </c>
      <c r="C3" s="911"/>
      <c r="D3" s="911"/>
      <c r="E3" s="911"/>
    </row>
    <row r="4" spans="1:5" ht="24.75" thickBot="1">
      <c r="A4" s="912"/>
      <c r="B4" s="103" t="s">
        <v>266</v>
      </c>
      <c r="C4" s="912"/>
      <c r="D4" s="912"/>
      <c r="E4" s="912"/>
    </row>
    <row r="5" spans="1:5" ht="13.5" thickBot="1">
      <c r="A5" s="626" t="s">
        <v>30</v>
      </c>
      <c r="B5" s="103" t="s">
        <v>31</v>
      </c>
      <c r="C5" s="103" t="s">
        <v>32</v>
      </c>
      <c r="D5" s="103" t="s">
        <v>33</v>
      </c>
      <c r="E5" s="103" t="s">
        <v>34</v>
      </c>
    </row>
    <row r="6" spans="1:7" ht="270.75" customHeight="1" thickBot="1">
      <c r="A6" s="197" t="s">
        <v>30</v>
      </c>
      <c r="B6" s="453" t="s">
        <v>1302</v>
      </c>
      <c r="C6" s="412" t="s">
        <v>1303</v>
      </c>
      <c r="D6" s="412" t="s">
        <v>1304</v>
      </c>
      <c r="E6" s="412" t="s">
        <v>747</v>
      </c>
      <c r="F6" s="252"/>
      <c r="G6" s="217"/>
    </row>
    <row r="7" spans="1:6" ht="96.75" thickBot="1">
      <c r="A7" s="197" t="s">
        <v>31</v>
      </c>
      <c r="B7" s="453" t="s">
        <v>1305</v>
      </c>
      <c r="C7" s="453" t="s">
        <v>1306</v>
      </c>
      <c r="D7" s="453" t="s">
        <v>1307</v>
      </c>
      <c r="E7" s="453" t="s">
        <v>1308</v>
      </c>
      <c r="F7" s="415"/>
    </row>
    <row r="8" spans="1:7" ht="144" customHeight="1" thickBot="1">
      <c r="A8" s="197" t="s">
        <v>32</v>
      </c>
      <c r="B8" s="412" t="s">
        <v>1309</v>
      </c>
      <c r="C8" s="412" t="s">
        <v>1310</v>
      </c>
      <c r="D8" s="412" t="s">
        <v>948</v>
      </c>
      <c r="E8" s="412" t="s">
        <v>947</v>
      </c>
      <c r="F8" s="415"/>
      <c r="G8" s="417"/>
    </row>
    <row r="9" spans="1:7" ht="50.25" customHeight="1" thickBot="1">
      <c r="A9" s="197" t="s">
        <v>33</v>
      </c>
      <c r="B9" s="453" t="s">
        <v>1311</v>
      </c>
      <c r="C9" s="453" t="s">
        <v>1346</v>
      </c>
      <c r="D9" s="453" t="s">
        <v>1312</v>
      </c>
      <c r="E9" s="453" t="s">
        <v>1313</v>
      </c>
      <c r="F9" s="415"/>
      <c r="G9" s="417"/>
    </row>
    <row r="10" spans="1:7" ht="42.75" customHeight="1" thickBot="1">
      <c r="A10" s="197" t="s">
        <v>34</v>
      </c>
      <c r="B10" s="453" t="s">
        <v>1342</v>
      </c>
      <c r="C10" s="453" t="s">
        <v>1345</v>
      </c>
      <c r="D10" s="453" t="s">
        <v>1314</v>
      </c>
      <c r="E10" s="453" t="s">
        <v>947</v>
      </c>
      <c r="F10" s="415"/>
      <c r="G10" s="417"/>
    </row>
    <row r="11" spans="1:7" ht="52.5" customHeight="1" thickBot="1">
      <c r="A11" s="197" t="s">
        <v>35</v>
      </c>
      <c r="B11" s="453" t="s">
        <v>1315</v>
      </c>
      <c r="C11" s="453" t="s">
        <v>1316</v>
      </c>
      <c r="D11" s="453" t="s">
        <v>1307</v>
      </c>
      <c r="E11" s="453" t="s">
        <v>1308</v>
      </c>
      <c r="F11" s="415"/>
      <c r="G11" s="417"/>
    </row>
    <row r="12" spans="1:8" ht="223.5" customHeight="1" thickBot="1">
      <c r="A12" s="416" t="s">
        <v>36</v>
      </c>
      <c r="B12" s="413" t="s">
        <v>1041</v>
      </c>
      <c r="C12" s="413" t="s">
        <v>1042</v>
      </c>
      <c r="D12" s="418" t="s">
        <v>1043</v>
      </c>
      <c r="E12" s="414" t="s">
        <v>947</v>
      </c>
      <c r="F12" s="415"/>
      <c r="G12" s="417"/>
      <c r="H12" s="252"/>
    </row>
    <row r="13" spans="1:5" ht="29.25" customHeight="1">
      <c r="A13" s="913" t="s">
        <v>270</v>
      </c>
      <c r="B13" s="914"/>
      <c r="C13" s="914"/>
      <c r="D13" s="914"/>
      <c r="E13" s="915"/>
    </row>
    <row r="14" spans="1:5" ht="17.25" customHeight="1" thickBot="1">
      <c r="A14" s="908" t="s">
        <v>271</v>
      </c>
      <c r="B14" s="909"/>
      <c r="C14" s="909"/>
      <c r="D14" s="909"/>
      <c r="E14" s="910"/>
    </row>
  </sheetData>
  <sheetProtection/>
  <mergeCells count="7">
    <mergeCell ref="A14:E14"/>
    <mergeCell ref="A1:E1"/>
    <mergeCell ref="A2:A4"/>
    <mergeCell ref="C2:C4"/>
    <mergeCell ref="D2:D4"/>
    <mergeCell ref="E2:E4"/>
    <mergeCell ref="A13:E13"/>
  </mergeCells>
  <printOptions/>
  <pageMargins left="0.7" right="0.7" top="0.75" bottom="0.75" header="0.3" footer="0.3"/>
  <pageSetup fitToHeight="0" fitToWidth="1"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A1:D9"/>
  <sheetViews>
    <sheetView zoomScalePageLayoutView="0" workbookViewId="0" topLeftCell="A1">
      <selection activeCell="E7" sqref="E7"/>
    </sheetView>
  </sheetViews>
  <sheetFormatPr defaultColWidth="9.140625" defaultRowHeight="12.75"/>
  <cols>
    <col min="1" max="1" width="3.8515625" style="0" bestFit="1" customWidth="1"/>
    <col min="2" max="2" width="34.28125" style="0" customWidth="1"/>
    <col min="3" max="3" width="68.140625" style="0" customWidth="1"/>
    <col min="4" max="4" width="34.28125" style="0" customWidth="1"/>
    <col min="5" max="5" width="12.28125" style="0" customWidth="1"/>
  </cols>
  <sheetData>
    <row r="1" spans="1:4" ht="13.5" thickBot="1">
      <c r="A1" s="899" t="s">
        <v>272</v>
      </c>
      <c r="B1" s="900"/>
      <c r="C1" s="900"/>
      <c r="D1" s="901"/>
    </row>
    <row r="2" spans="1:4" ht="12.75">
      <c r="A2" s="916" t="s">
        <v>153</v>
      </c>
      <c r="B2" s="916" t="s">
        <v>254</v>
      </c>
      <c r="C2" s="126" t="s">
        <v>255</v>
      </c>
      <c r="D2" s="126" t="s">
        <v>259</v>
      </c>
    </row>
    <row r="3" spans="1:4" ht="12.75">
      <c r="A3" s="911"/>
      <c r="B3" s="911"/>
      <c r="C3" s="126" t="s">
        <v>256</v>
      </c>
      <c r="D3" s="126" t="s">
        <v>260</v>
      </c>
    </row>
    <row r="4" spans="1:4" ht="12.75">
      <c r="A4" s="911"/>
      <c r="B4" s="911"/>
      <c r="C4" s="126" t="s">
        <v>257</v>
      </c>
      <c r="D4" s="127"/>
    </row>
    <row r="5" spans="1:4" ht="13.5" thickBot="1">
      <c r="A5" s="912"/>
      <c r="B5" s="912"/>
      <c r="C5" s="103" t="s">
        <v>258</v>
      </c>
      <c r="D5" s="128"/>
    </row>
    <row r="6" spans="1:4" ht="13.5" thickBot="1">
      <c r="A6" s="626" t="s">
        <v>30</v>
      </c>
      <c r="B6" s="103" t="s">
        <v>31</v>
      </c>
      <c r="C6" s="103" t="s">
        <v>32</v>
      </c>
      <c r="D6" s="103" t="s">
        <v>33</v>
      </c>
    </row>
    <row r="7" spans="1:4" ht="96.75" thickBot="1">
      <c r="A7" s="105" t="s">
        <v>30</v>
      </c>
      <c r="B7" s="453" t="s">
        <v>1341</v>
      </c>
      <c r="C7" s="453" t="s">
        <v>1060</v>
      </c>
      <c r="D7" s="453" t="s">
        <v>1347</v>
      </c>
    </row>
    <row r="8" spans="1:4" ht="33.75" customHeight="1">
      <c r="A8" s="917" t="s">
        <v>262</v>
      </c>
      <c r="B8" s="918"/>
      <c r="C8" s="918"/>
      <c r="D8" s="919"/>
    </row>
    <row r="9" spans="1:4" ht="13.5" thickBot="1">
      <c r="A9" s="920" t="s">
        <v>263</v>
      </c>
      <c r="B9" s="921"/>
      <c r="C9" s="921"/>
      <c r="D9" s="922"/>
    </row>
  </sheetData>
  <sheetProtection/>
  <mergeCells count="5">
    <mergeCell ref="A1:D1"/>
    <mergeCell ref="A2:A5"/>
    <mergeCell ref="B2:B5"/>
    <mergeCell ref="A8:D8"/>
    <mergeCell ref="A9:D9"/>
  </mergeCells>
  <printOptions/>
  <pageMargins left="0.7" right="0.7" top="0.75" bottom="0.75" header="0.3" footer="0.3"/>
  <pageSetup fitToHeight="1" fitToWidth="1"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M8"/>
  <sheetViews>
    <sheetView zoomScalePageLayoutView="0" workbookViewId="0" topLeftCell="A1">
      <selection activeCell="G15" sqref="G15"/>
    </sheetView>
  </sheetViews>
  <sheetFormatPr defaultColWidth="9.140625" defaultRowHeight="12.75"/>
  <cols>
    <col min="1" max="1" width="19.8515625" style="1" bestFit="1" customWidth="1"/>
    <col min="2" max="2" width="17.421875" style="1" customWidth="1"/>
    <col min="3" max="3" width="22.140625" style="1" customWidth="1"/>
    <col min="4" max="4" width="12.8515625" style="1" customWidth="1"/>
    <col min="5" max="5" width="14.28125" style="1" customWidth="1"/>
    <col min="6" max="6" width="14.00390625" style="1" customWidth="1"/>
    <col min="7" max="7" width="15.57421875" style="1" customWidth="1"/>
    <col min="8" max="8" width="17.00390625" style="1" customWidth="1"/>
    <col min="9" max="9" width="13.421875" style="1" customWidth="1"/>
    <col min="10" max="10" width="15.140625" style="1" customWidth="1"/>
    <col min="11" max="11" width="12.8515625" style="1" customWidth="1"/>
    <col min="12" max="12" width="13.140625" style="1" customWidth="1"/>
    <col min="13" max="13" width="34.28125" style="1" customWidth="1"/>
    <col min="14" max="16384" width="9.140625" style="1" customWidth="1"/>
  </cols>
  <sheetData>
    <row r="1" spans="1:13" ht="11.25">
      <c r="A1" s="923" t="s">
        <v>331</v>
      </c>
      <c r="B1" s="924"/>
      <c r="C1" s="924"/>
      <c r="D1" s="924"/>
      <c r="E1" s="924"/>
      <c r="F1" s="924"/>
      <c r="G1" s="924"/>
      <c r="H1" s="924"/>
      <c r="I1" s="924"/>
      <c r="J1" s="924"/>
      <c r="K1" s="924"/>
      <c r="L1" s="925"/>
      <c r="M1" s="926"/>
    </row>
    <row r="2" spans="1:13" ht="56.25">
      <c r="A2" s="8" t="s">
        <v>205</v>
      </c>
      <c r="B2" s="3" t="s">
        <v>24</v>
      </c>
      <c r="C2" s="3" t="s">
        <v>25</v>
      </c>
      <c r="D2" s="3" t="s">
        <v>26</v>
      </c>
      <c r="E2" s="3" t="s">
        <v>27</v>
      </c>
      <c r="F2" s="4" t="s">
        <v>43</v>
      </c>
      <c r="G2" s="3" t="s">
        <v>28</v>
      </c>
      <c r="H2" s="3" t="s">
        <v>206</v>
      </c>
      <c r="I2" s="3" t="s">
        <v>29</v>
      </c>
      <c r="J2" s="5" t="s">
        <v>207</v>
      </c>
      <c r="K2" s="5" t="s">
        <v>208</v>
      </c>
      <c r="L2" s="100" t="s">
        <v>209</v>
      </c>
      <c r="M2" s="9" t="s">
        <v>210</v>
      </c>
    </row>
    <row r="3" spans="1:13" ht="11.25">
      <c r="A3" s="6" t="s">
        <v>30</v>
      </c>
      <c r="B3" s="2" t="s">
        <v>31</v>
      </c>
      <c r="C3" s="2" t="s">
        <v>32</v>
      </c>
      <c r="D3" s="2" t="s">
        <v>33</v>
      </c>
      <c r="E3" s="2" t="s">
        <v>34</v>
      </c>
      <c r="F3" s="2" t="s">
        <v>35</v>
      </c>
      <c r="G3" s="2" t="s">
        <v>36</v>
      </c>
      <c r="H3" s="2" t="s">
        <v>37</v>
      </c>
      <c r="I3" s="2" t="s">
        <v>38</v>
      </c>
      <c r="J3" s="2" t="s">
        <v>39</v>
      </c>
      <c r="K3" s="2" t="s">
        <v>40</v>
      </c>
      <c r="L3" s="99" t="s">
        <v>41</v>
      </c>
      <c r="M3" s="7" t="s">
        <v>99</v>
      </c>
    </row>
    <row r="4" spans="1:13" ht="303" customHeight="1">
      <c r="A4" s="454" t="s">
        <v>748</v>
      </c>
      <c r="B4" s="455" t="s">
        <v>749</v>
      </c>
      <c r="C4" s="456" t="s">
        <v>750</v>
      </c>
      <c r="D4" s="456" t="s">
        <v>1058</v>
      </c>
      <c r="E4" s="457" t="s">
        <v>1061</v>
      </c>
      <c r="F4" s="456" t="s">
        <v>1059</v>
      </c>
      <c r="G4" s="456" t="s">
        <v>1062</v>
      </c>
      <c r="H4" s="456" t="s">
        <v>1039</v>
      </c>
      <c r="I4" s="458"/>
      <c r="J4" s="458"/>
      <c r="K4" s="458"/>
      <c r="L4" s="459" t="s">
        <v>751</v>
      </c>
      <c r="M4" s="460" t="s">
        <v>1344</v>
      </c>
    </row>
    <row r="5" spans="1:13" ht="12.75" thickBot="1">
      <c r="A5" s="199" t="s">
        <v>42</v>
      </c>
      <c r="B5" s="198" t="s">
        <v>752</v>
      </c>
      <c r="C5" s="198" t="s">
        <v>752</v>
      </c>
      <c r="D5" s="198" t="s">
        <v>752</v>
      </c>
      <c r="E5" s="198" t="s">
        <v>752</v>
      </c>
      <c r="F5" s="198" t="s">
        <v>752</v>
      </c>
      <c r="G5" s="198" t="s">
        <v>752</v>
      </c>
      <c r="H5" s="198" t="s">
        <v>752</v>
      </c>
      <c r="I5" s="198" t="s">
        <v>752</v>
      </c>
      <c r="J5" s="198" t="s">
        <v>752</v>
      </c>
      <c r="K5" s="198" t="s">
        <v>752</v>
      </c>
      <c r="L5" s="198" t="s">
        <v>752</v>
      </c>
      <c r="M5" s="198" t="s">
        <v>752</v>
      </c>
    </row>
    <row r="6" spans="1:13" ht="47.25" customHeight="1">
      <c r="A6" s="927" t="s">
        <v>175</v>
      </c>
      <c r="B6" s="928"/>
      <c r="C6" s="928"/>
      <c r="D6" s="928"/>
      <c r="E6" s="928"/>
      <c r="F6" s="928"/>
      <c r="G6" s="928"/>
      <c r="H6" s="928"/>
      <c r="I6" s="928"/>
      <c r="J6" s="928"/>
      <c r="K6" s="928"/>
      <c r="L6" s="928"/>
      <c r="M6" s="929"/>
    </row>
    <row r="7" spans="1:13" ht="19.5" customHeight="1">
      <c r="A7" s="933" t="s">
        <v>174</v>
      </c>
      <c r="B7" s="934"/>
      <c r="C7" s="934"/>
      <c r="D7" s="934"/>
      <c r="E7" s="934"/>
      <c r="F7" s="934"/>
      <c r="G7" s="934"/>
      <c r="H7" s="934"/>
      <c r="I7" s="934"/>
      <c r="J7" s="934"/>
      <c r="K7" s="934"/>
      <c r="L7" s="934"/>
      <c r="M7" s="935"/>
    </row>
    <row r="8" spans="1:13" ht="21" customHeight="1" thickBot="1">
      <c r="A8" s="930" t="s">
        <v>211</v>
      </c>
      <c r="B8" s="931"/>
      <c r="C8" s="931"/>
      <c r="D8" s="931"/>
      <c r="E8" s="931"/>
      <c r="F8" s="931"/>
      <c r="G8" s="931"/>
      <c r="H8" s="931"/>
      <c r="I8" s="931"/>
      <c r="J8" s="931"/>
      <c r="K8" s="931"/>
      <c r="L8" s="931"/>
      <c r="M8" s="932"/>
    </row>
  </sheetData>
  <sheetProtection/>
  <mergeCells count="4">
    <mergeCell ref="A1:M1"/>
    <mergeCell ref="A6:M6"/>
    <mergeCell ref="A8:M8"/>
    <mergeCell ref="A7:M7"/>
  </mergeCells>
  <printOptions/>
  <pageMargins left="0.75" right="0.75" top="1" bottom="1" header="0.5" footer="0.5"/>
  <pageSetup fitToHeight="1"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joanna_kubicka</dc:creator>
  <cp:keywords/>
  <dc:description/>
  <cp:lastModifiedBy>Włoch, Joanna</cp:lastModifiedBy>
  <cp:lastPrinted>2016-10-26T11:10:37Z</cp:lastPrinted>
  <dcterms:created xsi:type="dcterms:W3CDTF">2014-10-30T13:52:14Z</dcterms:created>
  <dcterms:modified xsi:type="dcterms:W3CDTF">2016-12-02T09:45:02Z</dcterms:modified>
  <cp:category/>
  <cp:version/>
  <cp:contentType/>
  <cp:contentStatus/>
</cp:coreProperties>
</file>