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1.Założenia" sheetId="1" r:id="rId1"/>
    <sheet name="2.Obliczenia" sheetId="2" r:id="rId2"/>
    <sheet name="3. Wyniki" sheetId="3" r:id="rId3"/>
    <sheet name="4. Dochód" sheetId="4" r:id="rId4"/>
    <sheet name="5. Trwałość fin." sheetId="5" r:id="rId5"/>
    <sheet name="6. Analizy specyficzne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Regression_Out" hidden="1">#REF!</definedName>
    <definedName name="_Regression_X" hidden="1">#REF!</definedName>
    <definedName name="_Regression_Y" hidden="1">#REF!</definedName>
    <definedName name="a">'[3]Loan Schedule USD'!$B$5</definedName>
    <definedName name="aaa" hidden="1">#REF!</definedName>
    <definedName name="aaaa">#REF!</definedName>
    <definedName name="aaaaa">#REF!</definedName>
    <definedName name="aaaaaaa">#REF!</definedName>
    <definedName name="aaasss">#REF!</definedName>
    <definedName name="aiec">#REF!</definedName>
    <definedName name="AIFC">#REF!</definedName>
    <definedName name="amortyzacja_bilansowa_od_początku_roku">'[14]krosno -&gt; grupę, amortyzację'!$M$2:$M$16384</definedName>
    <definedName name="as" hidden="1">#REF!</definedName>
    <definedName name="base">#REF!</definedName>
    <definedName name="BE_ec_tar">#REF!</definedName>
    <definedName name="BE_tariff">#REF!</definedName>
    <definedName name="CF_other">#REF!</definedName>
    <definedName name="Commitment_fee">'[2]Loan Schedule1'!$B$8</definedName>
    <definedName name="conn">#REF!</definedName>
    <definedName name="coverage">#REF!</definedName>
    <definedName name="coverage2005">#REF!</definedName>
    <definedName name="Cykl_p_acenia_zobowi_zań_w_dniach">'[12]FO1NOWE'!$G:$G,'[12]FO1NOWE'!$B$90:$AZ$90,'[12]FO1NOWE'!$B$92:$AZ$92,'[12]FO1NOWE'!$B$94:$AZ$94</definedName>
    <definedName name="Cykl_ści_gania_nale_ności_w_dniach">'[12]FO1NOWE'!$G:$G,'[12]FO1NOWE'!$B$90:$AZ$90,'[12]FO1NOWE'!$B$92:$AZ$92</definedName>
    <definedName name="Cykl_zapasów__w_dniach">'[12]FO1NOWE'!$G:$G,'[12]FO1NOWE'!$B$90:$AZ$90</definedName>
    <definedName name="dd">#REF!</definedName>
    <definedName name="ddddd">#REF!</definedName>
    <definedName name="ddfdfff">#REF!</definedName>
    <definedName name="delay">#REF!</definedName>
    <definedName name="DEMAND">#REF!</definedName>
    <definedName name="dep">'[1]Jaroszow1'!#REF!</definedName>
    <definedName name="E_BENEFITS">#REF!</definedName>
    <definedName name="e_i">#REF!</definedName>
    <definedName name="e_p">#REF!</definedName>
    <definedName name="EBCA">#REF!</definedName>
    <definedName name="EC_COST">#REF!</definedName>
    <definedName name="ec_subs">#REF!</definedName>
    <definedName name="eeeeee">#REF!</definedName>
    <definedName name="eirr">#REF!</definedName>
    <definedName name="enpv">#REF!</definedName>
    <definedName name="eocc">#REF!</definedName>
    <definedName name="Excel_BuiltIn_Database_0">#REF!</definedName>
    <definedName name="Excel_BuiltIn_Recorder_0">#REF!</definedName>
    <definedName name="FBCA">#REF!</definedName>
    <definedName name="FCC">#REF!</definedName>
    <definedName name="fff">#REF!</definedName>
    <definedName name="FINCOST">#REF!</definedName>
    <definedName name="firr">#REF!</definedName>
    <definedName name="fnpv">#REF!</definedName>
    <definedName name="gdp">#REF!</definedName>
    <definedName name="growth">#REF!</definedName>
    <definedName name="jump">'[1]Jaroszow1'!#REF!</definedName>
    <definedName name="KAPITA_Y_W_ASNE">'[12]FO1NOWE'!$B$60,'[12]FO1NOWE'!$B$60:$AZ$60</definedName>
    <definedName name="kasa">#REF!</definedName>
    <definedName name="kasa_w">#REF!</definedName>
    <definedName name="kasa_w2">#REF!</definedName>
    <definedName name="kasa1">#REF!</definedName>
    <definedName name="kasa1_w">#REF!</definedName>
    <definedName name="kasa1_w2">#REF!</definedName>
    <definedName name="kasa10">#REF!</definedName>
    <definedName name="kasa2">#REF!</definedName>
    <definedName name="kasa2_w">#REF!</definedName>
    <definedName name="kasa2_w2">#REF!</definedName>
    <definedName name="kasa3">#REF!</definedName>
    <definedName name="kasa3_w">#REF!</definedName>
    <definedName name="kasa3_w2">#REF!</definedName>
    <definedName name="kasa4">#REF!</definedName>
    <definedName name="kasa4_w">#REF!</definedName>
    <definedName name="kasa4_w2">#REF!</definedName>
    <definedName name="kasa5">#REF!</definedName>
    <definedName name="kasa5_w">#REF!</definedName>
    <definedName name="kasa5_w2">#REF!</definedName>
    <definedName name="kasa6">#REF!</definedName>
    <definedName name="kasa6_w">#REF!</definedName>
    <definedName name="kasa6_w2">#REF!</definedName>
    <definedName name="kasa7">#REF!</definedName>
    <definedName name="kasa8">#REF!</definedName>
    <definedName name="kasa9">#REF!</definedName>
    <definedName name="Koszty">'[15]Koszty'!$A$1:$J$253</definedName>
    <definedName name="kredyt">#REF!</definedName>
    <definedName name="kredyt_w">#REF!</definedName>
    <definedName name="kredyt_w2">#REF!</definedName>
    <definedName name="kredyt1">#REF!</definedName>
    <definedName name="kredyt1_w">#REF!</definedName>
    <definedName name="kredyt1_w2">#REF!</definedName>
    <definedName name="kredyt10">#REF!</definedName>
    <definedName name="kredyt2">#REF!</definedName>
    <definedName name="kredyt2_w">#REF!</definedName>
    <definedName name="kredyt2_w2">#REF!</definedName>
    <definedName name="kredyt3">#REF!</definedName>
    <definedName name="kredyt3_w">#REF!</definedName>
    <definedName name="kredyt3_w2">#REF!</definedName>
    <definedName name="kredyt4">#REF!</definedName>
    <definedName name="kredyt4_w">#REF!</definedName>
    <definedName name="kredyt4_w2">#REF!</definedName>
    <definedName name="kredyt5">#REF!</definedName>
    <definedName name="kredyt5_w">#REF!</definedName>
    <definedName name="kredyt5_w2">#REF!</definedName>
    <definedName name="kredyt6">#REF!</definedName>
    <definedName name="kredyt6_w">#REF!</definedName>
    <definedName name="kredyt6_w2">#REF!</definedName>
    <definedName name="kredyt7">#REF!</definedName>
    <definedName name="kredyt8">#REF!</definedName>
    <definedName name="kredyt9">#REF!</definedName>
    <definedName name="lcd">#REF!</definedName>
    <definedName name="life">#REF!</definedName>
    <definedName name="loan1">'[1]Jaroszow1'!#REF!</definedName>
    <definedName name="loan2">'[1]Jaroszow1'!#REF!</definedName>
    <definedName name="loan3">'[1]Jaroszow1'!#REF!</definedName>
    <definedName name="Macro1">#REF!</definedName>
    <definedName name="MAG1">#REF!</definedName>
    <definedName name="MAG11">'[16]Zap'!#REF!</definedName>
    <definedName name="Makro1">#REF!</definedName>
    <definedName name="makrowojtek">#REF!</definedName>
    <definedName name="mj_2">#REF!</definedName>
    <definedName name="obszar">#REF!</definedName>
    <definedName name="_xlnm.Print_Area" localSheetId="0">'1.Założenia'!$A$1:$U$61</definedName>
    <definedName name="_xlnm.Print_Area" localSheetId="1">'2.Obliczenia'!$A$1:$L$51</definedName>
    <definedName name="_xlnm.Print_Area" localSheetId="2">'3. Wyniki'!$A$1:$AF$65</definedName>
    <definedName name="_xlnm.Print_Area" localSheetId="3">'4. Dochód'!$A$1:$M$62</definedName>
    <definedName name="Oprocentowanie2">'[9]koszty'!#REF!</definedName>
    <definedName name="P_USERS">#REF!</definedName>
    <definedName name="piped_water_1996">#REF!</definedName>
    <definedName name="pog">#REF!</definedName>
    <definedName name="pog_w">#REF!</definedName>
    <definedName name="pog_w2">#REF!</definedName>
    <definedName name="pog1">#REF!</definedName>
    <definedName name="pog1_w">#REF!</definedName>
    <definedName name="pog1_w2">#REF!</definedName>
    <definedName name="pog10">#REF!</definedName>
    <definedName name="pog2">#REF!</definedName>
    <definedName name="pog2_w">#REF!</definedName>
    <definedName name="pog2_w2">#REF!</definedName>
    <definedName name="pog3">#REF!</definedName>
    <definedName name="pog3_w">#REF!</definedName>
    <definedName name="pog3_w2">#REF!</definedName>
    <definedName name="pog4">#REF!</definedName>
    <definedName name="pog4_w">#REF!</definedName>
    <definedName name="pog4_w2">#REF!</definedName>
    <definedName name="pog5">#REF!</definedName>
    <definedName name="pog5_w">#REF!</definedName>
    <definedName name="pog5_w2">#REF!</definedName>
    <definedName name="pog6">#REF!</definedName>
    <definedName name="pog6_w">#REF!</definedName>
    <definedName name="pog6_w2">#REF!</definedName>
    <definedName name="pog7">#REF!</definedName>
    <definedName name="pog8">#REF!</definedName>
    <definedName name="pog9">#REF!</definedName>
    <definedName name="prowizja">'[9]Założenia'!#REF!</definedName>
    <definedName name="qq">#REF!</definedName>
    <definedName name="qqqqq">#REF!</definedName>
    <definedName name="rat">'[9]Założenia'!#REF!</definedName>
    <definedName name="reg2" hidden="1">#REF!</definedName>
    <definedName name="regx2" hidden="1">#REF!</definedName>
    <definedName name="Rentowność_dzia_alności_podstawowej">'[12]FO1NOWE'!$B$104:$AZ$104,'[12]FO1NOWE'!$B$105:$AZ$105</definedName>
    <definedName name="repay1">'[1]Jaroszow1'!#REF!</definedName>
    <definedName name="repay2">'[1]Jaroszow1'!#REF!</definedName>
    <definedName name="repay3">'[1]Jaroszow1'!#REF!</definedName>
    <definedName name="REVENUES">#REF!</definedName>
    <definedName name="RGK">'[14]krosno -&gt; grupę, amortyzację'!$J$2:$J$16384</definedName>
    <definedName name="rofa">'[1]Jaroszow1'!#REF!</definedName>
    <definedName name="Rok1">#REF!</definedName>
    <definedName name="Rok1_w">#REF!</definedName>
    <definedName name="Rok1_w2">#REF!</definedName>
    <definedName name="Rok10_w">#REF!</definedName>
    <definedName name="Rok2">#REF!</definedName>
    <definedName name="Rok2_w">#REF!</definedName>
    <definedName name="Rok2_w2">#REF!</definedName>
    <definedName name="Rok3">#REF!</definedName>
    <definedName name="Rok3_w">#REF!</definedName>
    <definedName name="Rok3_w2">#REF!</definedName>
    <definedName name="Rok4">#REF!</definedName>
    <definedName name="Rok4_w">#REF!</definedName>
    <definedName name="Rok4_w2">#REF!</definedName>
    <definedName name="Rok5">#REF!</definedName>
    <definedName name="Rok5_w">#REF!</definedName>
    <definedName name="Rok5_w2">#REF!</definedName>
    <definedName name="Rok6">#REF!</definedName>
    <definedName name="Rok6_w">#REF!</definedName>
    <definedName name="Rok6_w2">#REF!</definedName>
    <definedName name="Rok7_w">#REF!</definedName>
    <definedName name="Rok8_w">#REF!</definedName>
    <definedName name="Rok9_w">#REF!</definedName>
    <definedName name="rrr">#REF!</definedName>
    <definedName name="SA">#REF!</definedName>
    <definedName name="sa_eb">#REF!</definedName>
    <definedName name="sa_inv">#REF!</definedName>
    <definedName name="SD">#REF!</definedName>
    <definedName name="SDD">#REF!</definedName>
    <definedName name="SERF">#REF!</definedName>
    <definedName name="ss" hidden="1">#REF!</definedName>
    <definedName name="ssssss">#REF!</definedName>
    <definedName name="SUMA">#REF!</definedName>
    <definedName name="SUMA_GBA">#REF!</definedName>
    <definedName name="SUMA_KK">#REF!</definedName>
    <definedName name="SUMMA">#REF!</definedName>
    <definedName name="SWR">#REF!</definedName>
    <definedName name="SWRF">#REF!</definedName>
    <definedName name="TAB.4">#REF!</definedName>
    <definedName name="tax">'[1]Jaroszow1'!#REF!</definedName>
    <definedName name="total_water_ec_1996">#REF!</definedName>
    <definedName name="ttt">#REF!</definedName>
    <definedName name="tttttt">#REF!</definedName>
    <definedName name="tttttttt">#REF!</definedName>
    <definedName name="tyyu">#REF!</definedName>
    <definedName name="wariant">'[10]wariant'!$B$3</definedName>
    <definedName name="Wskaźnik_bie__cej_p_ynności">'[12]FO1NOWE'!$B$85,'[12]FO1NOWE'!$B$85:$AZ$85</definedName>
    <definedName name="Wskaźnik_p_ynności_szybki">'[12]FO1NOWE'!$B$85,'[12]FO1NOWE'!$B$85:$AZ$85,'[12]FO1NOWE'!$B$86:$AZ$86</definedName>
    <definedName name="www">#REF!</definedName>
    <definedName name="wwww">#REF!</definedName>
    <definedName name="wwwwww">#REF!</definedName>
    <definedName name="xxx" hidden="1">#REF!</definedName>
    <definedName name="year2000">#REF!</definedName>
    <definedName name="year2005">#REF!</definedName>
    <definedName name="years">#REF!</definedName>
    <definedName name="zaciąganie_kredytu">#REF!</definedName>
    <definedName name="zaciąganie_kredytu_w">#REF!</definedName>
    <definedName name="zaciąganie_kredytu_w2">#REF!</definedName>
    <definedName name="Zobowi_zania_biezace__F_01_dz.3_poz_04">'[12]FO1NOWE'!$B$53:$AZ$53,'[12]FO1NOWE'!$B$55:$AZ$55</definedName>
    <definedName name="Zobowi_zania_d_ugoterminowe__F_01_dz3_poz_01">'[12]FO1NOWE'!$B$53:$AZ$53,'[12]FO1NOWE'!$B$55:$AZ$55,'[12]FO1NOWE'!$B$53</definedName>
  </definedNames>
  <calcPr fullCalcOnLoad="1"/>
</workbook>
</file>

<file path=xl/comments1.xml><?xml version="1.0" encoding="utf-8"?>
<comments xmlns="http://schemas.openxmlformats.org/spreadsheetml/2006/main">
  <authors>
    <author>Jankowska-Duda, Beata</author>
  </authors>
  <commentList>
    <comment ref="B6" authorId="0">
      <text>
        <r>
          <rPr>
            <sz val="9"/>
            <rFont val="Tahoma"/>
            <family val="2"/>
          </rPr>
          <t>WERSJA PIERWOTNA to pierwsza wersja analizy finansowej złożona do IOK na moment aplikowania 
WERSJA ZAKTUALIZOWANA W DNIU …. to wersja poprawiona w trakcie oceny projektu lub na inny moment procedowania z projektem (np. na etapie realizacji)</t>
        </r>
      </text>
    </comment>
    <comment ref="A28" authorId="0">
      <text>
        <r>
          <rPr>
            <sz val="9"/>
            <rFont val="Tahoma"/>
            <family val="2"/>
          </rPr>
          <t>Rok złożenia wniosku aplikacyjnego jest rokiem bazowym t=0 dla dyskontowania.</t>
        </r>
      </text>
    </comment>
    <comment ref="B27" authorId="0">
      <text>
        <r>
          <rPr>
            <sz val="9"/>
            <rFont val="Tahoma"/>
            <family val="2"/>
          </rPr>
          <t>wartości oznaczone</t>
        </r>
        <r>
          <rPr>
            <b/>
            <sz val="9"/>
            <rFont val="Tahoma"/>
            <family val="2"/>
          </rPr>
          <t xml:space="preserve"> kolorem fioletowym</t>
        </r>
        <r>
          <rPr>
            <sz val="9"/>
            <rFont val="Tahoma"/>
            <family val="2"/>
          </rPr>
          <t xml:space="preserve"> pobierane są do arkusza "Dochód".</t>
        </r>
      </text>
    </comment>
    <comment ref="A21" authorId="0">
      <text>
        <r>
          <rPr>
            <sz val="9"/>
            <rFont val="Tahoma"/>
            <family val="2"/>
          </rPr>
          <t xml:space="preserve">Okres ekonomicznego życia, który może być równy lub dłuższy okresowi odniesienia.
</t>
        </r>
      </text>
    </comment>
    <comment ref="A2" authorId="0">
      <text>
        <r>
          <rPr>
            <b/>
            <sz val="9"/>
            <rFont val="Tahoma"/>
            <family val="2"/>
          </rPr>
          <t>Tabelę założenia można modyfikować poprzez  m.in. dodanie wierszy czy kolumn.</t>
        </r>
        <r>
          <rPr>
            <sz val="9"/>
            <rFont val="Tahoma"/>
            <family val="2"/>
          </rPr>
          <t xml:space="preserve">
</t>
        </r>
      </text>
    </comment>
    <comment ref="B18" authorId="0">
      <text>
        <r>
          <rPr>
            <sz val="9"/>
            <rFont val="Tahoma"/>
            <family val="2"/>
          </rPr>
          <t>Początek okresu odniesienia to rok złożenia wniosku aplikacyjnego/rok poniesienia pierwszych wydatków na rzecz projektu</t>
        </r>
      </text>
    </comment>
  </commentList>
</comments>
</file>

<file path=xl/comments2.xml><?xml version="1.0" encoding="utf-8"?>
<comments xmlns="http://schemas.openxmlformats.org/spreadsheetml/2006/main">
  <authors>
    <author>Jankowska-Duda, Beata</author>
  </authors>
  <commentList>
    <comment ref="B6" authorId="0">
      <text>
        <r>
          <rPr>
            <sz val="9"/>
            <rFont val="Tahoma"/>
            <family val="2"/>
          </rPr>
          <t>Plan nakładów inwestycyjnych sporządzony z punktu widzenia Wnioskodawcy.</t>
        </r>
      </text>
    </comment>
    <comment ref="B7" authorId="0">
      <text>
        <r>
          <rPr>
            <sz val="9"/>
            <rFont val="Tahoma"/>
            <family val="0"/>
          </rPr>
          <t xml:space="preserve">Sporządzony z punktu widzenia podmiotu ponoszącego nakłady odtworzeniowe
</t>
        </r>
      </text>
    </comment>
    <comment ref="B9" authorId="0">
      <text>
        <r>
          <rPr>
            <b/>
            <sz val="9"/>
            <rFont val="Tahoma"/>
            <family val="2"/>
          </rPr>
          <t>Sporządzone z punktu widzenia podmiotu zarządzającego (operatora)</t>
        </r>
      </text>
    </comment>
    <comment ref="B12" authorId="0">
      <text>
        <r>
          <rPr>
            <b/>
            <sz val="9"/>
            <rFont val="Tahoma"/>
            <family val="2"/>
          </rPr>
          <t>Wartość rezydualna obliczana jest od końca okresu odniesienia do końca okresu ekonomicznej użyteczności inwestycji.</t>
        </r>
        <r>
          <rPr>
            <sz val="9"/>
            <rFont val="Tahoma"/>
            <family val="2"/>
          </rPr>
          <t xml:space="preserve"> 
</t>
        </r>
        <r>
          <rPr>
            <b/>
            <sz val="9"/>
            <rFont val="Tahoma"/>
            <family val="2"/>
          </rPr>
          <t>Wartośc rezydualna NIE DOTYCZY</t>
        </r>
        <r>
          <rPr>
            <sz val="9"/>
            <rFont val="Tahoma"/>
            <family val="2"/>
          </rPr>
          <t xml:space="preserve"> projektów nie generujących dochodu tj.: projektów poniżej 1 mln euro kosztów kw., projektów objętych pomocą publiczną, oraz projektów, których koszty przewyższają przychody w okresie odniesienia  (tj. dochód wyliczony w tabeli III jest ujemny (strata). </t>
        </r>
      </text>
    </comment>
  </commentList>
</comments>
</file>

<file path=xl/comments3.xml><?xml version="1.0" encoding="utf-8"?>
<comments xmlns="http://schemas.openxmlformats.org/spreadsheetml/2006/main">
  <authors>
    <author>.</author>
  </authors>
  <commentList>
    <comment ref="C63" authorId="0">
      <text>
        <r>
          <rPr>
            <u val="single"/>
            <sz val="8"/>
            <rFont val="Tahoma"/>
            <family val="2"/>
          </rPr>
          <t xml:space="preserve">Tylko </t>
        </r>
        <r>
          <rPr>
            <sz val="8"/>
            <rFont val="Tahoma"/>
            <family val="2"/>
          </rPr>
          <t xml:space="preserve">w sytuacji, gdy w ramach przepływów pieniężnych netto wystepują wartości o jednorodnym znaku (tj. same wartości ujemne lub same wartości dodatnie) nie będzie możliwe obliczenie wskaźnika FRR. 
W przeciwnym wypadku, </t>
        </r>
        <r>
          <rPr>
            <u val="single"/>
            <sz val="8"/>
            <rFont val="Tahoma"/>
            <family val="2"/>
          </rPr>
          <t xml:space="preserve"> wskaźnik FRR bedzie</t>
        </r>
        <r>
          <rPr>
            <sz val="8"/>
            <rFont val="Tahoma"/>
            <family val="2"/>
          </rPr>
          <t xml:space="preserve"> wyliczalny. Gdyby jednak funcja IRR nie  genrowała wyniku, należy zasugerować dowolny wynik, wstawiając  w wierszu formuły "=IRR[wartość(</t>
        </r>
        <r>
          <rPr>
            <b/>
            <sz val="8"/>
            <rFont val="Tahoma"/>
            <family val="2"/>
          </rPr>
          <t>wynik</t>
        </r>
        <r>
          <rPr>
            <sz val="8"/>
            <rFont val="Tahoma"/>
            <family val="2"/>
          </rPr>
          <t>)] " w pozycji wynik" dowolną liczbę np. -0,01 (czyli -10%).</t>
        </r>
      </text>
    </comment>
  </commentList>
</comments>
</file>

<file path=xl/comments4.xml><?xml version="1.0" encoding="utf-8"?>
<comments xmlns="http://schemas.openxmlformats.org/spreadsheetml/2006/main">
  <authors>
    <author>.</author>
    <author>Magdalena Mendocha</author>
  </authors>
  <commentList>
    <comment ref="C20" authorId="0">
      <text>
        <r>
          <rPr>
            <sz val="8"/>
            <rFont val="Tahoma"/>
            <family val="2"/>
          </rPr>
          <t>Jeżeli suma zdysk. dochodów  j</t>
        </r>
        <r>
          <rPr>
            <u val="single"/>
            <sz val="8"/>
            <rFont val="Tahoma"/>
            <family val="2"/>
          </rPr>
          <t xml:space="preserve">est mniejsza </t>
        </r>
        <r>
          <rPr>
            <sz val="8"/>
            <rFont val="Tahoma"/>
            <family val="2"/>
          </rPr>
          <t>od 0 (zera), nie ma potrzeby wypełniania dalszych części arkusza. Projekt nie generuje dochodu.</t>
        </r>
      </text>
    </comment>
    <comment ref="B3" authorId="1">
      <text>
        <r>
          <rPr>
            <b/>
            <sz val="8"/>
            <rFont val="Tahoma"/>
            <family val="2"/>
          </rPr>
          <t>Obliczenie zdyskontowanego dochodu NIE jest wymagane dla</t>
        </r>
        <r>
          <rPr>
            <sz val="8"/>
            <rFont val="Tahoma"/>
            <family val="2"/>
          </rPr>
          <t xml:space="preserve"> projektów:  o wartości poniżej 1 mln euro kosztów kwalifikowalnych, objętych pomocą publiczną, objętych obniżonym poziomem dofinansowania dla całego działania (z art. 61.ust. 5).  Wówczas pod nagłówkiem "Dochód" wystarczy wpisać "Nie dotyczy" z podaniem jednej z ww. przesłanek. </t>
        </r>
      </text>
    </comment>
    <comment ref="C51" authorId="1">
      <text>
        <r>
          <rPr>
            <sz val="8"/>
            <rFont val="Tahoma"/>
            <family val="2"/>
          </rPr>
          <t>stopa procentowa pobierana automatycznie z założeń ogólnych</t>
        </r>
      </text>
    </comment>
    <comment ref="C54" authorId="1">
      <text>
        <r>
          <rPr>
            <sz val="8"/>
            <rFont val="Tahoma"/>
            <family val="2"/>
          </rPr>
          <t>wskaźnik rzeczywistego poziomu dofinansowania</t>
        </r>
      </text>
    </comment>
    <comment ref="C60" authorId="1">
      <text>
        <r>
          <rPr>
            <sz val="8"/>
            <rFont val="Tahoma"/>
            <family val="2"/>
          </rPr>
          <t>Dofinansowanie RPO WM-  maksymalna rzeczywista kwota dofinansowania</t>
        </r>
      </text>
    </comment>
    <comment ref="D12" authorId="1">
      <text>
        <r>
          <rPr>
            <sz val="8"/>
            <rFont val="Tahoma"/>
            <family val="2"/>
          </rPr>
          <t xml:space="preserve">
 T=1  to pierwszy rok dyskontowania, czyli rok nastepny po roku złożenia wniosku. Współczynnik dyskonta dla roku t=1 winien wynoisć 0,9615 (dla stopy 4%)  lub 0,9434 (dla stopy 6%)</t>
        </r>
      </text>
    </comment>
  </commentList>
</comments>
</file>

<file path=xl/sharedStrings.xml><?xml version="1.0" encoding="utf-8"?>
<sst xmlns="http://schemas.openxmlformats.org/spreadsheetml/2006/main" count="1061" uniqueCount="259">
  <si>
    <t>Wyszczególnienie</t>
  </si>
  <si>
    <t>Koszty operacyjne (bez amortyzacji)</t>
  </si>
  <si>
    <t>Nakłady odtworzeniowe</t>
  </si>
  <si>
    <t>Zmiana kapitału obrotowego netto</t>
  </si>
  <si>
    <t>Lp.</t>
  </si>
  <si>
    <t>Kategoria/Okres projekcji</t>
  </si>
  <si>
    <t>I.</t>
  </si>
  <si>
    <t>II.</t>
  </si>
  <si>
    <t>A.</t>
  </si>
  <si>
    <t>B.</t>
  </si>
  <si>
    <t>▪ amortyzacja</t>
  </si>
  <si>
    <t>Scenariusz bez projektu</t>
  </si>
  <si>
    <t>Przychody operacyjne ogółem</t>
  </si>
  <si>
    <t>Scenariusz z projektem</t>
  </si>
  <si>
    <t>Koszty operacyjne ogółem w tym:</t>
  </si>
  <si>
    <t>Zmiana wywołana projektem</t>
  </si>
  <si>
    <t>C.</t>
  </si>
  <si>
    <t>▪ zużycie materiałów i energii</t>
  </si>
  <si>
    <t>▪ usługi obce</t>
  </si>
  <si>
    <t>▪ podatki i opłaty</t>
  </si>
  <si>
    <t>▪ wynagrodzenia</t>
  </si>
  <si>
    <t>▪ ubezpieczenia społeczne i inne świadczenia</t>
  </si>
  <si>
    <t>▪ pozostałe koszty rodzajowe</t>
  </si>
  <si>
    <t>III.</t>
  </si>
  <si>
    <t>WPŁYWY RAZEM</t>
  </si>
  <si>
    <t>WYDATKI RAZEM</t>
  </si>
  <si>
    <t>Koszty operacyjne bez amortyzacji</t>
  </si>
  <si>
    <t>Przepływy pieniężne netto</t>
  </si>
  <si>
    <t>Wyszczególnienie/Pozycja</t>
  </si>
  <si>
    <t>1. Założenia ogólne</t>
  </si>
  <si>
    <t>Stawka/Wskaźnik</t>
  </si>
  <si>
    <t>Nakłady inwestycyjne</t>
  </si>
  <si>
    <t>Finansowa zaktualizowana wartość netto z inwestycji (FNPV/C)</t>
  </si>
  <si>
    <t>TYTUŁ PROJEKTU:</t>
  </si>
  <si>
    <t>WNIOSKODAWCA:</t>
  </si>
  <si>
    <t>!</t>
  </si>
  <si>
    <t>…</t>
  </si>
  <si>
    <t>%</t>
  </si>
  <si>
    <t>zł</t>
  </si>
  <si>
    <t xml:space="preserve">Liczony jako % kosztów kwalifikowalnych </t>
  </si>
  <si>
    <t>Finansowa wewnętrzna stopa zwrotu 
z inwestycji (FRR/C)</t>
  </si>
  <si>
    <t>Całkowite nakłady inwestycyjne (wraz 
z nakładami odtworzeniowymi)</t>
  </si>
  <si>
    <r>
      <t xml:space="preserve">Zdyskontowana wartość rezydualna </t>
    </r>
    <r>
      <rPr>
        <b/>
        <i/>
        <sz val="10"/>
        <rFont val="Arial"/>
        <family val="2"/>
      </rPr>
      <t>[2x3]</t>
    </r>
  </si>
  <si>
    <t>Zastosowana stopa dyskontowa:</t>
  </si>
  <si>
    <t xml:space="preserve"> % </t>
  </si>
  <si>
    <t>Rok</t>
  </si>
  <si>
    <t>Stopa dyskontowa - 4% lub 6%</t>
  </si>
  <si>
    <t>Przychody operacyjne ogółem w tym:</t>
  </si>
  <si>
    <t>▪ inne przychody operacyjne - …</t>
  </si>
  <si>
    <r>
      <t>Współczynnik dyskontowy dt=1/(1+r)</t>
    </r>
    <r>
      <rPr>
        <i/>
        <vertAlign val="superscript"/>
        <sz val="10"/>
        <rFont val="Arial"/>
        <family val="2"/>
      </rPr>
      <t>t</t>
    </r>
    <r>
      <rPr>
        <i/>
        <sz val="10"/>
        <rFont val="Arial"/>
        <family val="2"/>
      </rPr>
      <t xml:space="preserve"> gdzie (r= 4% lub r= 6%) </t>
    </r>
  </si>
  <si>
    <t xml:space="preserve">Początek okresu odniesienia - rok: </t>
  </si>
  <si>
    <t>Dyskontowanie:</t>
  </si>
  <si>
    <t xml:space="preserve">Okres odniesienia - lata
</t>
  </si>
  <si>
    <t>Początek dyskontowania (t=1)  -rok:</t>
  </si>
  <si>
    <t xml:space="preserve">Rok złożenia wniosku aplikacyjnego (t=0):
</t>
  </si>
  <si>
    <t>Początek dyskontowania (rok t=1)</t>
  </si>
  <si>
    <t xml:space="preserve"> stopa pobierana z założeń ogólnych </t>
  </si>
  <si>
    <t>Zmiany w kapitale obrotowym netto</t>
  </si>
  <si>
    <t>Zdyskontowane nakłady [3x4]</t>
  </si>
  <si>
    <t>Razem nakłady inwestycyjne [1+2]</t>
  </si>
  <si>
    <t>Suma zdyskontowanych nakładów inwestycyjnych - DIC</t>
  </si>
  <si>
    <t>Wskażnik luki w finansowaniu - R</t>
  </si>
  <si>
    <t>EC- koszty kwalifikowane</t>
  </si>
  <si>
    <t xml:space="preserve">Koniec  okresu odniesienia - rok: </t>
  </si>
  <si>
    <t xml:space="preserve">   Stopa dyskontowa 
(4% ceny stałe  lub 6% ceny nominalne)</t>
  </si>
  <si>
    <t>Wnioskowany % dofinansowania RPO WM</t>
  </si>
  <si>
    <t>Wnioskowana kwota dofinansowania RPO WM</t>
  </si>
  <si>
    <t>lat</t>
  </si>
  <si>
    <t>MaxCRpa</t>
  </si>
  <si>
    <t>WrzF   = R x MaxCRpa</t>
  </si>
  <si>
    <t>Określenie rzeczywistej kwoty dofinansowania dla projektu</t>
  </si>
  <si>
    <t xml:space="preserve">SPRAWOZDANIA FINANSOWE i wskażniki zadłużenia: </t>
  </si>
  <si>
    <t xml:space="preserve">Wartośc rezydualna </t>
  </si>
  <si>
    <t xml:space="preserve">ZAŁOŻENIA DO ANALIZY FINANSOWEJ </t>
  </si>
  <si>
    <t>Początek dyskontowania = następny rok po złożeniu wniosku</t>
  </si>
  <si>
    <t>3. Inne istotne założenia (wymienić):</t>
  </si>
  <si>
    <t xml:space="preserve">2.2. Plan nakładów odtworzeniowych </t>
  </si>
  <si>
    <t>2.4 ŹRÓDŁA FINANSOWANIA nakładów inwestycyjnych (montaż finansowy)</t>
  </si>
  <si>
    <t>2.1 Plan nakładów inwestycyjnych (zgodnie z wnioskiem o dofinansowanie)</t>
  </si>
  <si>
    <t>Kredyt (transze kredytu, oprocentowanie, ilośc rat prowizja, harmonogram spłat)</t>
  </si>
  <si>
    <t>Wkład własny (do kosztów kwalifikowalnych i niekwalifikowalnych)</t>
  </si>
  <si>
    <t>Pozostałe źródła (wymienić):</t>
  </si>
  <si>
    <t>Komentarz/wyjaśnienie</t>
  </si>
  <si>
    <t>Tabela I. Przychody i koszty operacyjne</t>
  </si>
  <si>
    <t>Przychody z art. 61 Rozporządzenia PE i Rady 1303/2013</t>
  </si>
  <si>
    <t>▪ przychody z art. 61 Rozporządzenia PE i Rady 1303/2013</t>
  </si>
  <si>
    <t>Czas ekonomicznego życia projektu</t>
  </si>
  <si>
    <t>Wartość rezydualna</t>
  </si>
  <si>
    <t>Dochód  [1-2-3]</t>
  </si>
  <si>
    <t>Zdyskontowany dochód  [4x5]</t>
  </si>
  <si>
    <t>Suma zdyskontowanych dochodów  - DNR</t>
  </si>
  <si>
    <t>Zdyskontowany dochód po uwzględnieniu wartości rezydualnej</t>
  </si>
  <si>
    <r>
      <t xml:space="preserve">zgodnie z </t>
    </r>
    <r>
      <rPr>
        <b/>
        <sz val="10"/>
        <rFont val="Verdana"/>
        <family val="2"/>
      </rPr>
      <t xml:space="preserve">Regulaminem konkursu </t>
    </r>
    <r>
      <rPr>
        <sz val="10"/>
        <rFont val="Verdana"/>
        <family val="2"/>
      </rPr>
      <t>dla działania…</t>
    </r>
  </si>
  <si>
    <r>
      <t xml:space="preserve">Stosowane ceny w analizie finansowej 
</t>
    </r>
    <r>
      <rPr>
        <sz val="10"/>
        <rFont val="Verdana"/>
        <family val="2"/>
      </rPr>
      <t>(wartości netto lub brutto)</t>
    </r>
  </si>
  <si>
    <t>Stawka zgodna z przyjętą polityką rachunkowości podmiotu..., wg wersji aktualnej z dnia…</t>
  </si>
  <si>
    <t>Wersja analizy: 
(tj. PIERWOTNA lub ZAKTUALIZOWANA w dniu …)</t>
  </si>
  <si>
    <t>▪ wartość sprzedanych towarów i materiałów</t>
  </si>
  <si>
    <t xml:space="preserve">   ▪ wartość sprzedanych towarów i materiałów</t>
  </si>
  <si>
    <t>data pobierana z założeń ogólnych</t>
  </si>
  <si>
    <t xml:space="preserve">2. Założenia dotyczące projektu </t>
  </si>
  <si>
    <t>Obliczenia wg indywidualnego modelu analityka
Projekcje finansowe w układzie 
Scenariusz bez projektu &gt;&gt; Scenariusz z projektem &gt;&gt; Projekt</t>
  </si>
  <si>
    <t>2. Plan nakładów odtworzeniowych</t>
  </si>
  <si>
    <t>1. Plan nakładów inwestycyjnych (Wnioskodawca)</t>
  </si>
  <si>
    <t>3. Plan kosztów operacyjnych (podmiot zarządzający)</t>
  </si>
  <si>
    <t>4. Plan przychodów operacyjnych (podmiot zarządzajacy)</t>
  </si>
  <si>
    <t>Wyniki</t>
  </si>
  <si>
    <t>Dochód</t>
  </si>
  <si>
    <t>Suma zdyskontowanych dochodów - DNR</t>
  </si>
  <si>
    <t>Trwałość finansowa</t>
  </si>
  <si>
    <t>Analizy specyficzne</t>
  </si>
  <si>
    <t>1. Model rekompensat w projektach dotyczacych świadczenia usług w ogólnym interesie gospodarczym.</t>
  </si>
  <si>
    <t>4. Jednostkowy koszt osiągnięcia korzyści.</t>
  </si>
  <si>
    <t>5. Efekt ekologiczny.</t>
  </si>
  <si>
    <t>A</t>
  </si>
  <si>
    <t>Przychody ze sprzedaży i zrównane z nimi</t>
  </si>
  <si>
    <t>I</t>
  </si>
  <si>
    <t>Przychód ze sprzedaży produktów</t>
  </si>
  <si>
    <t>II</t>
  </si>
  <si>
    <t>Zmiana stanu produktów</t>
  </si>
  <si>
    <t>III</t>
  </si>
  <si>
    <t>Koszt wytworzenia produktów na własne potrzeby jednostki</t>
  </si>
  <si>
    <t>IV</t>
  </si>
  <si>
    <t>Przychód ze sprzedaży towarów i materiałów</t>
  </si>
  <si>
    <t>B</t>
  </si>
  <si>
    <t>Koszty działalności operacyjnej</t>
  </si>
  <si>
    <t>Amortyzacja</t>
  </si>
  <si>
    <t>Zużycie materiałów i energii</t>
  </si>
  <si>
    <t>Usługi obce</t>
  </si>
  <si>
    <t>Podatki i opłaty</t>
  </si>
  <si>
    <t>V</t>
  </si>
  <si>
    <t>Wynagrodzenia</t>
  </si>
  <si>
    <t>VI</t>
  </si>
  <si>
    <t>VII</t>
  </si>
  <si>
    <t>Pozostałe koszty rodzajowe</t>
  </si>
  <si>
    <t>VIII</t>
  </si>
  <si>
    <t>Wartość sprzedanych towarów i materiałów</t>
  </si>
  <si>
    <t>C</t>
  </si>
  <si>
    <t>Zysk/strata ze sprzedaży (A-B)</t>
  </si>
  <si>
    <t>D</t>
  </si>
  <si>
    <t>Pozostałe przychody operacyjne</t>
  </si>
  <si>
    <t>E</t>
  </si>
  <si>
    <t>Pozostałe koszty operacyjne</t>
  </si>
  <si>
    <t>F</t>
  </si>
  <si>
    <t>G</t>
  </si>
  <si>
    <t>Przychody finansowe</t>
  </si>
  <si>
    <t>H</t>
  </si>
  <si>
    <t>Koszty finansowe</t>
  </si>
  <si>
    <t>Zysk/Strata z działalności gospodarczej (F+G-H)</t>
  </si>
  <si>
    <t>J.</t>
  </si>
  <si>
    <t>Zysk/Strata brutto (I+J)</t>
  </si>
  <si>
    <t>K.</t>
  </si>
  <si>
    <t xml:space="preserve">Podatek dochodowy </t>
  </si>
  <si>
    <t>L.</t>
  </si>
  <si>
    <t>Pozostałe obowiązkowe obciążenia</t>
  </si>
  <si>
    <t>M.</t>
  </si>
  <si>
    <t>Zysk/Strata netto (K-L-M)</t>
  </si>
  <si>
    <t>Zysk/Strata na działalności operacyjnej (C+D-E)</t>
  </si>
  <si>
    <t>Wynik zdarzeń nadzwyczajnych (+/-)</t>
  </si>
  <si>
    <t>N.</t>
  </si>
  <si>
    <t>Aktywa trwałe</t>
  </si>
  <si>
    <t>Wartości niematerialne i prawne</t>
  </si>
  <si>
    <t>Rzeczowe aktywa trwałe w tym:</t>
  </si>
  <si>
    <t>1.</t>
  </si>
  <si>
    <t>Środki trwałe</t>
  </si>
  <si>
    <t>2.</t>
  </si>
  <si>
    <t>Środki trwałe w budowie</t>
  </si>
  <si>
    <t>Należności długoterminowe</t>
  </si>
  <si>
    <t>IV.</t>
  </si>
  <si>
    <t>Inwestycje długoterminowe</t>
  </si>
  <si>
    <t>V.</t>
  </si>
  <si>
    <t>Długoterminowe rozliczenia międzyokresowe</t>
  </si>
  <si>
    <t>Aktywa obrotowe</t>
  </si>
  <si>
    <t>Zapasy</t>
  </si>
  <si>
    <t>Należności krótkoterminowe</t>
  </si>
  <si>
    <t>Inwestycje krótkoterminowe w tym:</t>
  </si>
  <si>
    <t>Krótkoterminowe rozliczenia międzyokresowe</t>
  </si>
  <si>
    <t>AKTYWA RAZEM</t>
  </si>
  <si>
    <t>PASYWA</t>
  </si>
  <si>
    <t>Kapitał własny</t>
  </si>
  <si>
    <t>Kapitał podstawowy</t>
  </si>
  <si>
    <t>Kapitał zapasowy</t>
  </si>
  <si>
    <t>Kapitał z aktualizacji wyceny</t>
  </si>
  <si>
    <t>Pozostałe kapitały rezerwowe</t>
  </si>
  <si>
    <t>Zysk (strata) netto</t>
  </si>
  <si>
    <t>Zobowiązania i rezerwy na zobowiązania</t>
  </si>
  <si>
    <t>Rezerwy na zobowiązania</t>
  </si>
  <si>
    <t>Zobowiązania długoterminowe</t>
  </si>
  <si>
    <t>Zobowiązania krótkoterminowe</t>
  </si>
  <si>
    <t>PASYWA RAZEM</t>
  </si>
  <si>
    <t xml:space="preserve">Środki pieniężne w kasie i na rachunkach </t>
  </si>
  <si>
    <t>AKTYWA</t>
  </si>
  <si>
    <t>Zysk (strata) z lat ubiegłych</t>
  </si>
  <si>
    <t>VI.</t>
  </si>
  <si>
    <t>Przepływy środków pieniężnych z działalności operacyjnej</t>
  </si>
  <si>
    <t>Zysk/Strata netto</t>
  </si>
  <si>
    <t>Korekty razem</t>
  </si>
  <si>
    <t>Odsetki i udziały w zyskach</t>
  </si>
  <si>
    <t>Zysk/Strata z działalności inwestycyjnej</t>
  </si>
  <si>
    <t>Zmiana stanu rezerw</t>
  </si>
  <si>
    <t>Zmiana stanu zapasów</t>
  </si>
  <si>
    <t>Zmiana stanu należności</t>
  </si>
  <si>
    <t>Zmiana stanu zobowiązań krótkoterm. z wyj. pożyczek i kredytów</t>
  </si>
  <si>
    <t>Zmiana stanu rozliczeń międzyokresowych</t>
  </si>
  <si>
    <t>Inne korekty</t>
  </si>
  <si>
    <t>Przepływy pieniężne z działalności operacyjnej</t>
  </si>
  <si>
    <t>Przepływy środków pieniężnych z działalności inwestycyjnej</t>
  </si>
  <si>
    <t>Wpływy</t>
  </si>
  <si>
    <t>Wydatki</t>
  </si>
  <si>
    <t>Przepływy pieniężne netto z działalności inwestycyjnej</t>
  </si>
  <si>
    <t>Przepływy środków pieniężnych z działalności finansowej</t>
  </si>
  <si>
    <t>Wpływy netto z wydania udziałów (emisji akcji) i innych instrumentów kapitałowych oraz dopłat do kapitału</t>
  </si>
  <si>
    <t>Kredyty i pożyczki</t>
  </si>
  <si>
    <t>Emisja dłużnych papierów wartościowych</t>
  </si>
  <si>
    <t>Inne wpływy finansowe</t>
  </si>
  <si>
    <t>Spłaty kredytów i pożyczek</t>
  </si>
  <si>
    <t>Odsetki</t>
  </si>
  <si>
    <t>Inne wydatki finansowe</t>
  </si>
  <si>
    <t>Przepływy pieniężne netto z działalności finansowej</t>
  </si>
  <si>
    <t>Przepływy pieniężne netto razem</t>
  </si>
  <si>
    <t>Środki pieniężne na początek okresu</t>
  </si>
  <si>
    <t>Środki pieniężne na koniec okresu</t>
  </si>
  <si>
    <t xml:space="preserve">Amortyzacja </t>
  </si>
  <si>
    <t xml:space="preserve">Zyski/Straty z tyt. różnic kursowych </t>
  </si>
  <si>
    <t>Wyszczególnienie/ROK</t>
  </si>
  <si>
    <t>Określenie wskaźnika rzeczywistego poziomu dofinansowania ze środków RPO WM</t>
  </si>
  <si>
    <t>Dofinansowanie RPO WM= EC ×WrzF</t>
  </si>
  <si>
    <t xml:space="preserve">Obniżony poziom dofinansowania z art. 61 ust. 5 stosowany w działaniach 5.2 i 5.3 RPO WM. </t>
  </si>
  <si>
    <t xml:space="preserve">  2.3 Plan amortyzacji (stawki %, nr KŚT, WNiP)</t>
  </si>
  <si>
    <t>5. Wartość rezydualna dla projektów generujących dochód (projekt)</t>
  </si>
  <si>
    <r>
      <t>Tabela II. Finansowa efektywność inwestycji -</t>
    </r>
    <r>
      <rPr>
        <b/>
        <u val="single"/>
        <sz val="10"/>
        <rFont val="Arial"/>
        <family val="2"/>
      </rPr>
      <t xml:space="preserve"> Projekt </t>
    </r>
  </si>
  <si>
    <t>Tabela III. Obliczenia zdyskontowanego dochodu</t>
  </si>
  <si>
    <r>
      <t xml:space="preserve">Tabela IV. Ustalenie dochodu </t>
    </r>
    <r>
      <rPr>
        <b/>
        <u val="single"/>
        <sz val="10"/>
        <color indexed="8"/>
        <rFont val="Arial"/>
        <family val="2"/>
      </rPr>
      <t>na potrzeby obliczenia wskaźnika luki w finansowaniu</t>
    </r>
  </si>
  <si>
    <r>
      <t>Tabela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 xml:space="preserve">V. Obliczenia zdyskontowanych nakładów inwestycyjnych </t>
    </r>
  </si>
  <si>
    <t>Rok t=</t>
  </si>
  <si>
    <t>Obliczanie  dla projektów generujących dochody dofinansowania z RPO WM metodą luki w finansowaniu, o której mowa w artykule 61 ust.3 lit. b Rozporządzenia PE i Rady nr 1303/2013</t>
  </si>
  <si>
    <t>Łączne koszty kwalifikowalne</t>
  </si>
  <si>
    <t>VI. Rachunek zysków i strat (sc. bez projektu i sc. z projektem)</t>
  </si>
  <si>
    <t>VII. Bilans (sc. bez projektu i sc. z projektem)</t>
  </si>
  <si>
    <t>VIII. Rachunek przepływów pieniężnych (sc. bez projektu i sc. z projektem)</t>
  </si>
  <si>
    <t>IX. Projekcja zadłużenia  z wyliczeniem indywidualnego wskaźnika zadłużenia (dla JST)</t>
  </si>
  <si>
    <t>X.  Projekcja zadłużenia z wyliczeniem wskaźnika zadłużenia oraz wskaźnika pokrycia obsługi długu (pozostałe podmioty)</t>
  </si>
  <si>
    <t>VI a. Rachunek zysków i strat dla sc. bez projektu</t>
  </si>
  <si>
    <t>VI b. Rachunek zysków i strat dla sc. z projektem</t>
  </si>
  <si>
    <t>VII a. Bilans dla sc. bez projektu</t>
  </si>
  <si>
    <t>VII b. Bilans dla sc. z projektem</t>
  </si>
  <si>
    <t>VIII a. Rachunek przepływów pieniężnych sc. bez projektu</t>
  </si>
  <si>
    <t>VIII b. Rachunek przepływów pieniężnych sc.z projektem</t>
  </si>
  <si>
    <t>Wzorcowe tabele sprawozdań finansowych na podstawie Ustawy o rachunkowości</t>
  </si>
  <si>
    <t>Analizy wymagane Regulaminem konkursu m.in.:</t>
  </si>
  <si>
    <t>W oparciu o Wytyczne w zakresie przygotowania analizy finansowej i ekonomicznej dla projektów ubiegających się o dofinansowanie w ramach Regionalnego Programu Operacyjnego Województwa Małopolskiego na lata 2014 – 2020 (RPO WM)</t>
  </si>
  <si>
    <t>w oparciu o Wytyczne w zakresie przygotowania analizy finansowej i ekonomicznej dla projektów ubiegających się o dofinansowanie w ramach Regionalnego Programu Operacyjnego Województwa Małopolskiego na lata 2014 – 2020 (RPO WM)</t>
  </si>
  <si>
    <r>
      <rPr>
        <b/>
        <sz val="10"/>
        <rFont val="Verdana"/>
        <family val="2"/>
      </rPr>
      <t xml:space="preserve">Maksymalny poziom dofinansowania </t>
    </r>
    <r>
      <rPr>
        <sz val="10"/>
        <rFont val="Verdana"/>
        <family val="2"/>
      </rPr>
      <t>ze środków RPO WM (Max CRpa) w %</t>
    </r>
  </si>
  <si>
    <t>Ubezpieczenia społeczne i inne świadczenia na rzecz pracowników</t>
  </si>
  <si>
    <t xml:space="preserve">Rozliczenia międzyokresowe </t>
  </si>
  <si>
    <t xml:space="preserve">2. Mechanizm równoważnego zmniejszenia dotacji publicznych w projektach generujących oszczędności kosztów. </t>
  </si>
  <si>
    <t>3. Dostępność cenowa - zdolność do ponoszenia opłat (scenariusz z projektem).</t>
  </si>
  <si>
    <t xml:space="preserve">4.1. Plan  ilościowy sprzedaży </t>
  </si>
  <si>
    <t xml:space="preserve">4.2. Plan przychodów operacyjnych. </t>
  </si>
  <si>
    <t xml:space="preserve">Załącznik nr 1
do Szczegółowych wymogów 
w zakresie analizy 
finansowej i ekonomicznej
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</si>
</sst>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%"/>
    <numFmt numFmtId="166" formatCode="#,##0.0000"/>
    <numFmt numFmtId="167" formatCode="_-* #,##0\ _z_ł_-;\-* #,##0\ _z_ł_-;_-* &quot;-&quot;??\ _z_ł_-;_-@_-"/>
    <numFmt numFmtId="168" formatCode="_-* #,##0.000\ _z_ł_-;\-* #,##0.000\ _z_ł_-;_-* &quot;-&quot;??\ _z_ł_-;_-@_-"/>
    <numFmt numFmtId="169" formatCode="#,##0\ &quot;zł&quot;"/>
    <numFmt numFmtId="170" formatCode="#,##0.00_ ;\-#,##0.00\ "/>
    <numFmt numFmtId="171" formatCode="#,##0_ ;\-#,##0\ 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_-* #,##0.000\ _z_ł_-;\-* #,##0.000\ _z_ł_-;_-* &quot;-&quot;???\ _z_ł_-;_-@_-"/>
    <numFmt numFmtId="177" formatCode="0.0000"/>
    <numFmt numFmtId="178" formatCode="0.0"/>
    <numFmt numFmtId="179" formatCode="0.000"/>
    <numFmt numFmtId="180" formatCode="[$-415]d\ mmmm\ yyyy"/>
  </numFmts>
  <fonts count="92">
    <font>
      <sz val="10"/>
      <name val="Arial"/>
      <family val="0"/>
    </font>
    <font>
      <sz val="10"/>
      <name val="Arial CE"/>
      <family val="0"/>
    </font>
    <font>
      <u val="single"/>
      <sz val="8"/>
      <color indexed="12"/>
      <name val="Arial PL"/>
      <family val="0"/>
    </font>
    <font>
      <u val="single"/>
      <sz val="8"/>
      <color indexed="36"/>
      <name val="Arial PL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sz val="10"/>
      <name val="Arial PL"/>
      <family val="0"/>
    </font>
    <font>
      <b/>
      <sz val="10"/>
      <name val="Arial"/>
      <family val="2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b/>
      <i/>
      <sz val="10"/>
      <name val="Arial"/>
      <family val="2"/>
    </font>
    <font>
      <b/>
      <sz val="9.5"/>
      <color indexed="8"/>
      <name val="Arial"/>
      <family val="2"/>
    </font>
    <font>
      <sz val="22"/>
      <color indexed="54"/>
      <name val="Arial CE"/>
      <family val="0"/>
    </font>
    <font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i/>
      <sz val="10"/>
      <name val="Verdana"/>
      <family val="2"/>
    </font>
    <font>
      <b/>
      <sz val="14"/>
      <name val="Verdana"/>
      <family val="2"/>
    </font>
    <font>
      <b/>
      <sz val="10"/>
      <name val="Verdana"/>
      <family val="2"/>
    </font>
    <font>
      <sz val="8"/>
      <name val="Tahoma"/>
      <family val="2"/>
    </font>
    <font>
      <sz val="10"/>
      <color indexed="10"/>
      <name val="Verdana"/>
      <family val="2"/>
    </font>
    <font>
      <i/>
      <sz val="9"/>
      <name val="Verdana"/>
      <family val="2"/>
    </font>
    <font>
      <b/>
      <i/>
      <sz val="10"/>
      <color indexed="10"/>
      <name val="Verdana"/>
      <family val="2"/>
    </font>
    <font>
      <b/>
      <sz val="8"/>
      <name val="Tahoma"/>
      <family val="2"/>
    </font>
    <font>
      <u val="single"/>
      <sz val="8"/>
      <name val="Tahoma"/>
      <family val="2"/>
    </font>
    <font>
      <i/>
      <sz val="8"/>
      <color indexed="55"/>
      <name val="Arial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30"/>
      <name val="Arial"/>
      <family val="2"/>
    </font>
    <font>
      <b/>
      <u val="single"/>
      <sz val="10"/>
      <name val="Arial"/>
      <family val="2"/>
    </font>
    <font>
      <sz val="36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i/>
      <sz val="12"/>
      <color indexed="55"/>
      <name val="Verdana"/>
      <family val="2"/>
    </font>
    <font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u val="single"/>
      <sz val="12"/>
      <name val="Verdana"/>
      <family val="2"/>
    </font>
    <font>
      <sz val="22"/>
      <color indexed="54"/>
      <name val="Arial"/>
      <family val="2"/>
    </font>
    <font>
      <i/>
      <sz val="14"/>
      <name val="Arial"/>
      <family val="2"/>
    </font>
    <font>
      <b/>
      <u val="single"/>
      <sz val="10"/>
      <color indexed="8"/>
      <name val="Arial"/>
      <family val="2"/>
    </font>
    <font>
      <i/>
      <sz val="9"/>
      <color indexed="55"/>
      <name val="Verdana"/>
      <family val="2"/>
    </font>
    <font>
      <sz val="9"/>
      <name val="Verdana"/>
      <family val="2"/>
    </font>
    <font>
      <i/>
      <sz val="14"/>
      <color indexed="54"/>
      <name val="Arial"/>
      <family val="2"/>
    </font>
    <font>
      <i/>
      <sz val="9"/>
      <color indexed="55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36"/>
      <name val="Arial"/>
      <family val="2"/>
    </font>
    <font>
      <sz val="22"/>
      <color indexed="36"/>
      <name val="Arial Narrow"/>
      <family val="2"/>
    </font>
    <font>
      <sz val="10"/>
      <color indexed="36"/>
      <name val="Verdana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7030A0"/>
      <name val="Arial"/>
      <family val="2"/>
    </font>
    <font>
      <sz val="22"/>
      <color rgb="FF7030A0"/>
      <name val="Arial Narrow"/>
      <family val="2"/>
    </font>
    <font>
      <sz val="10"/>
      <color rgb="FF7030A0"/>
      <name val="Verdana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5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1" applyNumberFormat="0" applyAlignment="0" applyProtection="0"/>
    <xf numFmtId="0" fontId="72" fillId="27" borderId="2" applyNumberFormat="0" applyAlignment="0" applyProtection="0"/>
    <xf numFmtId="0" fontId="7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4" fillId="0" borderId="3" applyNumberFormat="0" applyFill="0" applyAlignment="0" applyProtection="0"/>
    <xf numFmtId="0" fontId="75" fillId="29" borderId="4" applyNumberFormat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30" borderId="0" applyNumberFormat="0" applyBorder="0" applyAlignment="0" applyProtection="0"/>
    <xf numFmtId="3" fontId="6" fillId="0" borderId="0">
      <alignment/>
      <protection/>
    </xf>
    <xf numFmtId="0" fontId="80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1" fillId="0" borderId="8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5" fillId="32" borderId="0" applyNumberFormat="0" applyBorder="0" applyAlignment="0" applyProtection="0"/>
  </cellStyleXfs>
  <cellXfs count="282">
    <xf numFmtId="0" fontId="0" fillId="0" borderId="0" xfId="0" applyAlignment="1">
      <alignment/>
    </xf>
    <xf numFmtId="0" fontId="0" fillId="0" borderId="0" xfId="0" applyFont="1" applyAlignment="1">
      <alignment/>
    </xf>
    <xf numFmtId="167" fontId="7" fillId="0" borderId="0" xfId="42" applyNumberFormat="1" applyFont="1" applyAlignment="1">
      <alignment/>
    </xf>
    <xf numFmtId="0" fontId="0" fillId="0" borderId="0" xfId="0" applyAlignment="1" quotePrefix="1">
      <alignment/>
    </xf>
    <xf numFmtId="0" fontId="7" fillId="0" borderId="0" xfId="0" applyFont="1" applyAlignment="1">
      <alignment/>
    </xf>
    <xf numFmtId="0" fontId="7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0" xfId="0" applyNumberFormat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33" borderId="10" xfId="0" applyFont="1" applyFill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3" fontId="8" fillId="0" borderId="0" xfId="0" applyNumberFormat="1" applyFont="1" applyAlignment="1">
      <alignment/>
    </xf>
    <xf numFmtId="0" fontId="8" fillId="0" borderId="0" xfId="0" applyFont="1" applyAlignment="1">
      <alignment/>
    </xf>
    <xf numFmtId="43" fontId="0" fillId="0" borderId="0" xfId="0" applyNumberFormat="1" applyFont="1" applyAlignment="1">
      <alignment/>
    </xf>
    <xf numFmtId="43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167" fontId="8" fillId="0" borderId="0" xfId="42" applyNumberFormat="1" applyFont="1" applyBorder="1" applyAlignment="1">
      <alignment/>
    </xf>
    <xf numFmtId="0" fontId="0" fillId="0" borderId="0" xfId="0" applyAlignment="1">
      <alignment horizontal="center"/>
    </xf>
    <xf numFmtId="167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1" fontId="7" fillId="33" borderId="10" xfId="52" applyNumberFormat="1" applyFont="1" applyFill="1" applyBorder="1" applyAlignment="1">
      <alignment horizontal="center"/>
      <protection/>
    </xf>
    <xf numFmtId="0" fontId="7" fillId="0" borderId="0" xfId="0" applyFont="1" applyAlignment="1">
      <alignment horizontal="center"/>
    </xf>
    <xf numFmtId="0" fontId="0" fillId="0" borderId="10" xfId="0" applyBorder="1" applyAlignment="1">
      <alignment horizontal="left" indent="1"/>
    </xf>
    <xf numFmtId="0" fontId="0" fillId="0" borderId="10" xfId="0" applyFont="1" applyBorder="1" applyAlignment="1">
      <alignment horizontal="center"/>
    </xf>
    <xf numFmtId="0" fontId="7" fillId="0" borderId="10" xfId="0" applyFont="1" applyBorder="1" applyAlignment="1">
      <alignment wrapText="1"/>
    </xf>
    <xf numFmtId="0" fontId="0" fillId="0" borderId="10" xfId="0" applyFont="1" applyFill="1" applyBorder="1" applyAlignment="1">
      <alignment horizontal="left" wrapText="1" indent="1"/>
    </xf>
    <xf numFmtId="0" fontId="0" fillId="0" borderId="10" xfId="0" applyFont="1" applyBorder="1" applyAlignment="1">
      <alignment horizontal="left" wrapText="1" inden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13" xfId="0" applyFont="1" applyBorder="1" applyAlignment="1">
      <alignment/>
    </xf>
    <xf numFmtId="3" fontId="16" fillId="0" borderId="0" xfId="52" applyFont="1" applyAlignment="1">
      <alignment horizontal="left"/>
      <protection/>
    </xf>
    <xf numFmtId="0" fontId="20" fillId="0" borderId="12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13" fillId="0" borderId="0" xfId="0" applyFont="1" applyFill="1" applyAlignment="1">
      <alignment/>
    </xf>
    <xf numFmtId="167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3" fontId="7" fillId="33" borderId="10" xfId="52" applyNumberFormat="1" applyFont="1" applyFill="1" applyBorder="1" applyAlignment="1">
      <alignment horizontal="center"/>
      <protection/>
    </xf>
    <xf numFmtId="3" fontId="7" fillId="0" borderId="10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0" fontId="25" fillId="0" borderId="0" xfId="0" applyFont="1" applyAlignment="1">
      <alignment/>
    </xf>
    <xf numFmtId="1" fontId="7" fillId="33" borderId="14" xfId="52" applyNumberFormat="1" applyFont="1" applyFill="1" applyBorder="1" applyAlignment="1">
      <alignment horizontal="center"/>
      <protection/>
    </xf>
    <xf numFmtId="0" fontId="0" fillId="0" borderId="14" xfId="0" applyFont="1" applyBorder="1" applyAlignment="1">
      <alignment horizontal="center"/>
    </xf>
    <xf numFmtId="3" fontId="8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167" fontId="0" fillId="0" borderId="0" xfId="0" applyNumberFormat="1" applyAlignment="1">
      <alignment/>
    </xf>
    <xf numFmtId="0" fontId="11" fillId="0" borderId="0" xfId="0" applyFont="1" applyFill="1" applyBorder="1" applyAlignment="1">
      <alignment/>
    </xf>
    <xf numFmtId="0" fontId="0" fillId="0" borderId="15" xfId="0" applyFont="1" applyBorder="1" applyAlignment="1">
      <alignment horizontal="center"/>
    </xf>
    <xf numFmtId="3" fontId="0" fillId="0" borderId="0" xfId="0" applyNumberFormat="1" applyFill="1" applyAlignment="1">
      <alignment/>
    </xf>
    <xf numFmtId="3" fontId="0" fillId="0" borderId="10" xfId="42" applyNumberFormat="1" applyBorder="1" applyAlignment="1">
      <alignment/>
    </xf>
    <xf numFmtId="3" fontId="0" fillId="0" borderId="10" xfId="42" applyNumberFormat="1" applyFill="1" applyBorder="1" applyAlignment="1">
      <alignment/>
    </xf>
    <xf numFmtId="3" fontId="7" fillId="33" borderId="10" xfId="42" applyNumberFormat="1" applyFont="1" applyFill="1" applyBorder="1" applyAlignment="1">
      <alignment/>
    </xf>
    <xf numFmtId="171" fontId="7" fillId="33" borderId="14" xfId="42" applyNumberFormat="1" applyFont="1" applyFill="1" applyBorder="1" applyAlignment="1">
      <alignment/>
    </xf>
    <xf numFmtId="171" fontId="8" fillId="0" borderId="0" xfId="42" applyNumberFormat="1" applyFont="1" applyBorder="1" applyAlignment="1">
      <alignment/>
    </xf>
    <xf numFmtId="164" fontId="8" fillId="0" borderId="10" xfId="42" applyNumberFormat="1" applyFont="1" applyBorder="1" applyAlignment="1">
      <alignment/>
    </xf>
    <xf numFmtId="164" fontId="0" fillId="0" borderId="10" xfId="42" applyNumberFormat="1" applyBorder="1" applyAlignment="1">
      <alignment/>
    </xf>
    <xf numFmtId="3" fontId="8" fillId="0" borderId="14" xfId="42" applyNumberFormat="1" applyFont="1" applyBorder="1" applyAlignment="1">
      <alignment/>
    </xf>
    <xf numFmtId="3" fontId="8" fillId="0" borderId="10" xfId="42" applyNumberFormat="1" applyFont="1" applyBorder="1" applyAlignment="1">
      <alignment/>
    </xf>
    <xf numFmtId="3" fontId="8" fillId="0" borderId="0" xfId="42" applyNumberFormat="1" applyFont="1" applyBorder="1" applyAlignment="1">
      <alignment/>
    </xf>
    <xf numFmtId="0" fontId="13" fillId="0" borderId="12" xfId="0" applyFont="1" applyFill="1" applyBorder="1" applyAlignment="1">
      <alignment horizontal="right"/>
    </xf>
    <xf numFmtId="0" fontId="26" fillId="0" borderId="0" xfId="0" applyFont="1" applyAlignment="1">
      <alignment/>
    </xf>
    <xf numFmtId="0" fontId="27" fillId="0" borderId="0" xfId="0" applyFont="1" applyAlignment="1">
      <alignment horizontal="center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13" fillId="34" borderId="0" xfId="0" applyFont="1" applyFill="1" applyAlignment="1">
      <alignment/>
    </xf>
    <xf numFmtId="0" fontId="28" fillId="0" borderId="0" xfId="0" applyFont="1" applyAlignment="1">
      <alignment/>
    </xf>
    <xf numFmtId="0" fontId="13" fillId="0" borderId="12" xfId="0" applyFont="1" applyFill="1" applyBorder="1" applyAlignment="1">
      <alignment/>
    </xf>
    <xf numFmtId="0" fontId="13" fillId="0" borderId="12" xfId="0" applyFont="1" applyBorder="1" applyAlignment="1">
      <alignment horizontal="left" vertical="center" wrapText="1" indent="1"/>
    </xf>
    <xf numFmtId="0" fontId="7" fillId="0" borderId="0" xfId="0" applyFont="1" applyAlignment="1">
      <alignment horizontal="left"/>
    </xf>
    <xf numFmtId="0" fontId="0" fillId="0" borderId="10" xfId="0" applyFont="1" applyBorder="1" applyAlignment="1">
      <alignment horizontal="left" wrapText="1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2" fontId="32" fillId="35" borderId="10" xfId="0" applyNumberFormat="1" applyFont="1" applyFill="1" applyBorder="1" applyAlignment="1">
      <alignment/>
    </xf>
    <xf numFmtId="0" fontId="33" fillId="34" borderId="0" xfId="0" applyFont="1" applyFill="1" applyAlignment="1">
      <alignment vertical="top" wrapText="1"/>
    </xf>
    <xf numFmtId="0" fontId="14" fillId="34" borderId="0" xfId="0" applyFont="1" applyFill="1" applyAlignment="1">
      <alignment/>
    </xf>
    <xf numFmtId="0" fontId="34" fillId="34" borderId="0" xfId="0" applyFont="1" applyFill="1" applyAlignment="1">
      <alignment/>
    </xf>
    <xf numFmtId="0" fontId="86" fillId="0" borderId="0" xfId="0" applyFont="1" applyAlignment="1">
      <alignment/>
    </xf>
    <xf numFmtId="0" fontId="27" fillId="0" borderId="0" xfId="0" applyFont="1" applyAlignment="1">
      <alignment/>
    </xf>
    <xf numFmtId="0" fontId="87" fillId="0" borderId="0" xfId="0" applyFont="1" applyAlignment="1">
      <alignment/>
    </xf>
    <xf numFmtId="0" fontId="86" fillId="0" borderId="0" xfId="0" applyFont="1" applyAlignment="1">
      <alignment/>
    </xf>
    <xf numFmtId="0" fontId="7" fillId="11" borderId="10" xfId="0" applyFont="1" applyFill="1" applyBorder="1" applyAlignment="1">
      <alignment horizontal="center"/>
    </xf>
    <xf numFmtId="0" fontId="7" fillId="11" borderId="10" xfId="0" applyFont="1" applyFill="1" applyBorder="1" applyAlignment="1">
      <alignment/>
    </xf>
    <xf numFmtId="3" fontId="7" fillId="11" borderId="10" xfId="0" applyNumberFormat="1" applyFont="1" applyFill="1" applyBorder="1" applyAlignment="1">
      <alignment/>
    </xf>
    <xf numFmtId="3" fontId="0" fillId="11" borderId="10" xfId="0" applyNumberFormat="1" applyFill="1" applyBorder="1" applyAlignment="1">
      <alignment/>
    </xf>
    <xf numFmtId="0" fontId="7" fillId="11" borderId="10" xfId="0" applyFont="1" applyFill="1" applyBorder="1" applyAlignment="1">
      <alignment wrapText="1"/>
    </xf>
    <xf numFmtId="4" fontId="7" fillId="11" borderId="10" xfId="0" applyNumberFormat="1" applyFont="1" applyFill="1" applyBorder="1" applyAlignment="1">
      <alignment/>
    </xf>
    <xf numFmtId="166" fontId="7" fillId="11" borderId="10" xfId="0" applyNumberFormat="1" applyFont="1" applyFill="1" applyBorder="1" applyAlignment="1">
      <alignment/>
    </xf>
    <xf numFmtId="0" fontId="7" fillId="11" borderId="16" xfId="0" applyFont="1" applyFill="1" applyBorder="1" applyAlignment="1">
      <alignment/>
    </xf>
    <xf numFmtId="0" fontId="0" fillId="11" borderId="17" xfId="0" applyFill="1" applyBorder="1" applyAlignment="1">
      <alignment horizontal="center"/>
    </xf>
    <xf numFmtId="0" fontId="0" fillId="11" borderId="18" xfId="0" applyFill="1" applyBorder="1" applyAlignment="1">
      <alignment/>
    </xf>
    <xf numFmtId="0" fontId="0" fillId="0" borderId="10" xfId="0" applyFont="1" applyBorder="1" applyAlignment="1">
      <alignment horizontal="right"/>
    </xf>
    <xf numFmtId="0" fontId="7" fillId="33" borderId="10" xfId="0" applyFont="1" applyFill="1" applyBorder="1" applyAlignment="1">
      <alignment horizontal="right"/>
    </xf>
    <xf numFmtId="2" fontId="32" fillId="11" borderId="10" xfId="0" applyNumberFormat="1" applyFont="1" applyFill="1" applyBorder="1" applyAlignment="1">
      <alignment/>
    </xf>
    <xf numFmtId="0" fontId="0" fillId="11" borderId="10" xfId="0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11" borderId="14" xfId="0" applyFont="1" applyFill="1" applyBorder="1" applyAlignment="1">
      <alignment horizontal="center"/>
    </xf>
    <xf numFmtId="0" fontId="0" fillId="11" borderId="15" xfId="0" applyFont="1" applyFill="1" applyBorder="1" applyAlignment="1">
      <alignment horizontal="center"/>
    </xf>
    <xf numFmtId="0" fontId="0" fillId="17" borderId="14" xfId="0" applyFont="1" applyFill="1" applyBorder="1" applyAlignment="1">
      <alignment horizontal="center"/>
    </xf>
    <xf numFmtId="0" fontId="0" fillId="17" borderId="15" xfId="0" applyFont="1" applyFill="1" applyBorder="1" applyAlignment="1">
      <alignment horizontal="center"/>
    </xf>
    <xf numFmtId="9" fontId="0" fillId="11" borderId="10" xfId="0" applyNumberFormat="1" applyFill="1" applyBorder="1" applyAlignment="1">
      <alignment horizontal="center"/>
    </xf>
    <xf numFmtId="0" fontId="0" fillId="34" borderId="0" xfId="0" applyFill="1" applyBorder="1" applyAlignment="1">
      <alignment/>
    </xf>
    <xf numFmtId="0" fontId="13" fillId="0" borderId="19" xfId="0" applyFont="1" applyBorder="1" applyAlignment="1">
      <alignment/>
    </xf>
    <xf numFmtId="0" fontId="13" fillId="0" borderId="20" xfId="0" applyFont="1" applyBorder="1" applyAlignment="1">
      <alignment/>
    </xf>
    <xf numFmtId="0" fontId="13" fillId="0" borderId="12" xfId="0" applyFont="1" applyFill="1" applyBorder="1" applyAlignment="1">
      <alignment wrapText="1"/>
    </xf>
    <xf numFmtId="0" fontId="21" fillId="0" borderId="12" xfId="0" applyFont="1" applyBorder="1" applyAlignment="1">
      <alignment wrapText="1"/>
    </xf>
    <xf numFmtId="0" fontId="13" fillId="34" borderId="19" xfId="0" applyFont="1" applyFill="1" applyBorder="1" applyAlignment="1">
      <alignment/>
    </xf>
    <xf numFmtId="3" fontId="18" fillId="34" borderId="19" xfId="52" applyFont="1" applyFill="1" applyBorder="1" applyAlignment="1" quotePrefix="1">
      <alignment horizontal="left"/>
      <protection/>
    </xf>
    <xf numFmtId="0" fontId="38" fillId="0" borderId="0" xfId="0" applyFont="1" applyAlignment="1">
      <alignment/>
    </xf>
    <xf numFmtId="0" fontId="13" fillId="0" borderId="12" xfId="0" applyFont="1" applyBorder="1" applyAlignment="1">
      <alignment wrapText="1"/>
    </xf>
    <xf numFmtId="0" fontId="34" fillId="34" borderId="0" xfId="0" applyFont="1" applyFill="1" applyAlignment="1">
      <alignment horizontal="right"/>
    </xf>
    <xf numFmtId="3" fontId="13" fillId="0" borderId="0" xfId="52" applyFont="1" applyAlignment="1">
      <alignment horizontal="right"/>
      <protection/>
    </xf>
    <xf numFmtId="0" fontId="13" fillId="0" borderId="12" xfId="0" applyFont="1" applyBorder="1" applyAlignment="1">
      <alignment horizontal="right"/>
    </xf>
    <xf numFmtId="0" fontId="13" fillId="0" borderId="0" xfId="0" applyFont="1" applyAlignment="1">
      <alignment horizontal="right"/>
    </xf>
    <xf numFmtId="0" fontId="13" fillId="34" borderId="19" xfId="0" applyFont="1" applyFill="1" applyBorder="1" applyAlignment="1">
      <alignment horizontal="right"/>
    </xf>
    <xf numFmtId="0" fontId="88" fillId="0" borderId="12" xfId="0" applyFont="1" applyBorder="1" applyAlignment="1">
      <alignment horizontal="right"/>
    </xf>
    <xf numFmtId="0" fontId="13" fillId="0" borderId="20" xfId="0" applyFont="1" applyBorder="1" applyAlignment="1">
      <alignment horizontal="right"/>
    </xf>
    <xf numFmtId="0" fontId="10" fillId="36" borderId="21" xfId="0" applyFont="1" applyFill="1" applyBorder="1" applyAlignment="1">
      <alignment wrapText="1"/>
    </xf>
    <xf numFmtId="3" fontId="10" fillId="36" borderId="22" xfId="42" applyNumberFormat="1" applyFont="1" applyFill="1" applyBorder="1" applyAlignment="1">
      <alignment/>
    </xf>
    <xf numFmtId="0" fontId="7" fillId="36" borderId="16" xfId="0" applyFont="1" applyFill="1" applyBorder="1" applyAlignment="1">
      <alignment horizontal="center"/>
    </xf>
    <xf numFmtId="10" fontId="7" fillId="11" borderId="22" xfId="55" applyNumberFormat="1" applyFont="1" applyFill="1" applyBorder="1" applyAlignment="1">
      <alignment horizontal="center"/>
    </xf>
    <xf numFmtId="0" fontId="7" fillId="11" borderId="17" xfId="0" applyFont="1" applyFill="1" applyBorder="1" applyAlignment="1">
      <alignment horizontal="center"/>
    </xf>
    <xf numFmtId="0" fontId="10" fillId="36" borderId="16" xfId="0" applyFont="1" applyFill="1" applyBorder="1" applyAlignment="1">
      <alignment/>
    </xf>
    <xf numFmtId="171" fontId="10" fillId="36" borderId="22" xfId="42" applyNumberFormat="1" applyFont="1" applyFill="1" applyBorder="1" applyAlignment="1">
      <alignment/>
    </xf>
    <xf numFmtId="10" fontId="7" fillId="36" borderId="18" xfId="0" applyNumberFormat="1" applyFont="1" applyFill="1" applyBorder="1" applyAlignment="1">
      <alignment horizontal="center"/>
    </xf>
    <xf numFmtId="0" fontId="11" fillId="36" borderId="16" xfId="0" applyFont="1" applyFill="1" applyBorder="1" applyAlignment="1">
      <alignment horizontal="center"/>
    </xf>
    <xf numFmtId="3" fontId="7" fillId="36" borderId="22" xfId="0" applyNumberFormat="1" applyFont="1" applyFill="1" applyBorder="1" applyAlignment="1">
      <alignment horizontal="center"/>
    </xf>
    <xf numFmtId="0" fontId="7" fillId="11" borderId="16" xfId="0" applyFont="1" applyFill="1" applyBorder="1" applyAlignment="1">
      <alignment horizontal="left"/>
    </xf>
    <xf numFmtId="0" fontId="15" fillId="37" borderId="23" xfId="0" applyFont="1" applyFill="1" applyBorder="1" applyAlignment="1">
      <alignment horizontal="center" vertical="center"/>
    </xf>
    <xf numFmtId="0" fontId="13" fillId="38" borderId="22" xfId="0" applyFont="1" applyFill="1" applyBorder="1" applyAlignment="1">
      <alignment horizontal="right"/>
    </xf>
    <xf numFmtId="0" fontId="13" fillId="38" borderId="24" xfId="0" applyFont="1" applyFill="1" applyBorder="1" applyAlignment="1">
      <alignment/>
    </xf>
    <xf numFmtId="0" fontId="39" fillId="37" borderId="24" xfId="0" applyFont="1" applyFill="1" applyBorder="1" applyAlignment="1">
      <alignment horizontal="center" vertical="center"/>
    </xf>
    <xf numFmtId="3" fontId="0" fillId="11" borderId="22" xfId="0" applyNumberFormat="1" applyFill="1" applyBorder="1" applyAlignment="1">
      <alignment horizontal="center"/>
    </xf>
    <xf numFmtId="0" fontId="18" fillId="0" borderId="12" xfId="0" applyFont="1" applyBorder="1" applyAlignment="1">
      <alignment horizontal="left" indent="1"/>
    </xf>
    <xf numFmtId="0" fontId="13" fillId="0" borderId="19" xfId="0" applyFont="1" applyBorder="1" applyAlignment="1">
      <alignment horizontal="right"/>
    </xf>
    <xf numFmtId="0" fontId="13" fillId="0" borderId="13" xfId="0" applyFont="1" applyFill="1" applyBorder="1" applyAlignment="1">
      <alignment wrapText="1"/>
    </xf>
    <xf numFmtId="0" fontId="13" fillId="0" borderId="13" xfId="0" applyFont="1" applyBorder="1" applyAlignment="1">
      <alignment wrapText="1"/>
    </xf>
    <xf numFmtId="0" fontId="88" fillId="0" borderId="12" xfId="0" applyFont="1" applyFill="1" applyBorder="1" applyAlignment="1">
      <alignment horizontal="right"/>
    </xf>
    <xf numFmtId="0" fontId="13" fillId="11" borderId="25" xfId="0" applyFont="1" applyFill="1" applyBorder="1" applyAlignment="1">
      <alignment horizontal="right"/>
    </xf>
    <xf numFmtId="0" fontId="13" fillId="0" borderId="20" xfId="0" applyFont="1" applyFill="1" applyBorder="1" applyAlignment="1">
      <alignment horizontal="right"/>
    </xf>
    <xf numFmtId="0" fontId="0" fillId="34" borderId="0" xfId="0" applyFont="1" applyFill="1" applyBorder="1" applyAlignment="1">
      <alignment horizontal="right"/>
    </xf>
    <xf numFmtId="0" fontId="10" fillId="34" borderId="0" xfId="0" applyFont="1" applyFill="1" applyBorder="1" applyAlignment="1">
      <alignment/>
    </xf>
    <xf numFmtId="171" fontId="10" fillId="34" borderId="0" xfId="42" applyNumberFormat="1" applyFont="1" applyFill="1" applyBorder="1" applyAlignment="1">
      <alignment/>
    </xf>
    <xf numFmtId="171" fontId="8" fillId="34" borderId="0" xfId="42" applyNumberFormat="1" applyFont="1" applyFill="1" applyBorder="1" applyAlignment="1">
      <alignment/>
    </xf>
    <xf numFmtId="43" fontId="8" fillId="34" borderId="0" xfId="0" applyNumberFormat="1" applyFont="1" applyFill="1" applyAlignment="1">
      <alignment/>
    </xf>
    <xf numFmtId="0" fontId="8" fillId="34" borderId="0" xfId="0" applyFont="1" applyFill="1" applyAlignment="1">
      <alignment/>
    </xf>
    <xf numFmtId="0" fontId="18" fillId="0" borderId="12" xfId="0" applyFont="1" applyFill="1" applyBorder="1" applyAlignment="1">
      <alignment vertical="center" wrapText="1"/>
    </xf>
    <xf numFmtId="0" fontId="13" fillId="0" borderId="12" xfId="0" applyFont="1" applyFill="1" applyBorder="1" applyAlignment="1">
      <alignment horizontal="right" indent="1"/>
    </xf>
    <xf numFmtId="0" fontId="18" fillId="0" borderId="12" xfId="0" applyFont="1" applyFill="1" applyBorder="1" applyAlignment="1">
      <alignment horizontal="left" vertical="center" wrapText="1" indent="1"/>
    </xf>
    <xf numFmtId="0" fontId="18" fillId="0" borderId="12" xfId="0" applyFont="1" applyFill="1" applyBorder="1" applyAlignment="1">
      <alignment/>
    </xf>
    <xf numFmtId="0" fontId="13" fillId="0" borderId="12" xfId="0" applyFont="1" applyBorder="1" applyAlignment="1">
      <alignment horizontal="right" wrapText="1" indent="1"/>
    </xf>
    <xf numFmtId="0" fontId="13" fillId="0" borderId="12" xfId="0" applyFont="1" applyFill="1" applyBorder="1" applyAlignment="1">
      <alignment horizontal="right" wrapText="1" indent="1"/>
    </xf>
    <xf numFmtId="9" fontId="88" fillId="11" borderId="25" xfId="0" applyNumberFormat="1" applyFont="1" applyFill="1" applyBorder="1" applyAlignment="1">
      <alignment horizontal="right" vertical="center"/>
    </xf>
    <xf numFmtId="3" fontId="18" fillId="38" borderId="22" xfId="52" applyFont="1" applyFill="1" applyBorder="1" applyAlignment="1" quotePrefix="1">
      <alignment horizontal="left" vertical="center"/>
      <protection/>
    </xf>
    <xf numFmtId="0" fontId="18" fillId="0" borderId="12" xfId="0" applyFont="1" applyBorder="1" applyAlignment="1">
      <alignment vertical="center" wrapText="1"/>
    </xf>
    <xf numFmtId="0" fontId="18" fillId="0" borderId="12" xfId="0" applyFont="1" applyFill="1" applyBorder="1" applyAlignment="1">
      <alignment wrapText="1"/>
    </xf>
    <xf numFmtId="3" fontId="17" fillId="0" borderId="0" xfId="52" applyFont="1" applyBorder="1" applyAlignment="1">
      <alignment horizontal="left" vertical="center" wrapText="1"/>
      <protection/>
    </xf>
    <xf numFmtId="0" fontId="15" fillId="37" borderId="22" xfId="0" applyFont="1" applyFill="1" applyBorder="1" applyAlignment="1">
      <alignment horizontal="center" vertical="center" wrapText="1"/>
    </xf>
    <xf numFmtId="3" fontId="18" fillId="11" borderId="10" xfId="52" applyFont="1" applyFill="1" applyBorder="1" applyAlignment="1">
      <alignment horizontal="left" vertical="center"/>
      <protection/>
    </xf>
    <xf numFmtId="3" fontId="18" fillId="11" borderId="10" xfId="52" applyFont="1" applyFill="1" applyBorder="1" applyAlignment="1">
      <alignment horizontal="left" vertical="center" wrapText="1"/>
      <protection/>
    </xf>
    <xf numFmtId="0" fontId="0" fillId="0" borderId="10" xfId="0" applyFont="1" applyBorder="1" applyAlignment="1">
      <alignment horizontal="left" vertical="center" wrapText="1" indent="1"/>
    </xf>
    <xf numFmtId="0" fontId="0" fillId="0" borderId="10" xfId="0" applyFont="1" applyFill="1" applyBorder="1" applyAlignment="1">
      <alignment wrapText="1"/>
    </xf>
    <xf numFmtId="3" fontId="17" fillId="34" borderId="0" xfId="52" applyFont="1" applyFill="1" applyBorder="1" applyAlignment="1">
      <alignment horizontal="center" vertical="center" wrapText="1"/>
      <protection/>
    </xf>
    <xf numFmtId="0" fontId="0" fillId="34" borderId="0" xfId="0" applyFill="1" applyAlignment="1">
      <alignment/>
    </xf>
    <xf numFmtId="0" fontId="8" fillId="0" borderId="10" xfId="0" applyFont="1" applyBorder="1" applyAlignment="1">
      <alignment wrapText="1"/>
    </xf>
    <xf numFmtId="2" fontId="8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2" fontId="7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center" wrapText="1"/>
    </xf>
    <xf numFmtId="0" fontId="7" fillId="0" borderId="26" xfId="0" applyFont="1" applyFill="1" applyBorder="1" applyAlignment="1">
      <alignment horizontal="center"/>
    </xf>
    <xf numFmtId="0" fontId="7" fillId="7" borderId="0" xfId="0" applyFont="1" applyFill="1" applyAlignment="1">
      <alignment/>
    </xf>
    <xf numFmtId="0" fontId="7" fillId="33" borderId="15" xfId="0" applyFont="1" applyFill="1" applyBorder="1" applyAlignment="1">
      <alignment horizontal="center"/>
    </xf>
    <xf numFmtId="0" fontId="7" fillId="33" borderId="15" xfId="0" applyFont="1" applyFill="1" applyBorder="1" applyAlignment="1">
      <alignment/>
    </xf>
    <xf numFmtId="1" fontId="7" fillId="33" borderId="15" xfId="52" applyNumberFormat="1" applyFont="1" applyFill="1" applyBorder="1" applyAlignment="1">
      <alignment horizontal="center"/>
      <protection/>
    </xf>
    <xf numFmtId="2" fontId="0" fillId="0" borderId="10" xfId="0" applyNumberFormat="1" applyBorder="1" applyAlignment="1">
      <alignment/>
    </xf>
    <xf numFmtId="0" fontId="0" fillId="0" borderId="10" xfId="0" applyFont="1" applyBorder="1" applyAlignment="1">
      <alignment horizontal="left" wrapText="1" indent="2"/>
    </xf>
    <xf numFmtId="0" fontId="7" fillId="39" borderId="10" xfId="0" applyFont="1" applyFill="1" applyBorder="1" applyAlignment="1">
      <alignment horizontal="center"/>
    </xf>
    <xf numFmtId="1" fontId="7" fillId="39" borderId="10" xfId="52" applyNumberFormat="1" applyFont="1" applyFill="1" applyBorder="1" applyAlignment="1">
      <alignment horizontal="center"/>
      <protection/>
    </xf>
    <xf numFmtId="0" fontId="7" fillId="0" borderId="10" xfId="0" applyFont="1" applyBorder="1" applyAlignment="1">
      <alignment wrapText="1"/>
    </xf>
    <xf numFmtId="0" fontId="7" fillId="2" borderId="10" xfId="0" applyFont="1" applyFill="1" applyBorder="1" applyAlignment="1">
      <alignment wrapText="1"/>
    </xf>
    <xf numFmtId="2" fontId="7" fillId="2" borderId="10" xfId="0" applyNumberFormat="1" applyFont="1" applyFill="1" applyBorder="1" applyAlignment="1">
      <alignment/>
    </xf>
    <xf numFmtId="0" fontId="89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left" wrapText="1" indent="2"/>
    </xf>
    <xf numFmtId="2" fontId="0" fillId="34" borderId="10" xfId="0" applyNumberFormat="1" applyFill="1" applyBorder="1" applyAlignment="1">
      <alignment/>
    </xf>
    <xf numFmtId="0" fontId="7" fillId="4" borderId="0" xfId="0" applyFont="1" applyFill="1" applyAlignment="1">
      <alignment/>
    </xf>
    <xf numFmtId="0" fontId="7" fillId="2" borderId="0" xfId="0" applyFont="1" applyFill="1" applyAlignment="1">
      <alignment/>
    </xf>
    <xf numFmtId="0" fontId="7" fillId="33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wrapText="1"/>
    </xf>
    <xf numFmtId="0" fontId="0" fillId="33" borderId="10" xfId="0" applyFill="1" applyBorder="1" applyAlignment="1">
      <alignment/>
    </xf>
    <xf numFmtId="0" fontId="7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7" fillId="0" borderId="10" xfId="0" applyFont="1" applyBorder="1" applyAlignment="1">
      <alignment horizontal="center" wrapText="1"/>
    </xf>
    <xf numFmtId="0" fontId="7" fillId="7" borderId="10" xfId="0" applyFont="1" applyFill="1" applyBorder="1" applyAlignment="1">
      <alignment horizontal="center"/>
    </xf>
    <xf numFmtId="0" fontId="7" fillId="7" borderId="10" xfId="0" applyFont="1" applyFill="1" applyBorder="1" applyAlignment="1">
      <alignment horizontal="center" wrapText="1"/>
    </xf>
    <xf numFmtId="2" fontId="7" fillId="7" borderId="10" xfId="0" applyNumberFormat="1" applyFont="1" applyFill="1" applyBorder="1" applyAlignment="1">
      <alignment/>
    </xf>
    <xf numFmtId="0" fontId="0" fillId="7" borderId="10" xfId="0" applyFill="1" applyBorder="1" applyAlignment="1">
      <alignment horizontal="center"/>
    </xf>
    <xf numFmtId="0" fontId="7" fillId="7" borderId="10" xfId="0" applyFont="1" applyFill="1" applyBorder="1" applyAlignment="1">
      <alignment horizontal="center" wrapText="1"/>
    </xf>
    <xf numFmtId="2" fontId="0" fillId="7" borderId="10" xfId="0" applyNumberFormat="1" applyFill="1" applyBorder="1" applyAlignment="1">
      <alignment/>
    </xf>
    <xf numFmtId="0" fontId="7" fillId="2" borderId="10" xfId="0" applyFont="1" applyFill="1" applyBorder="1" applyAlignment="1">
      <alignment horizontal="center" wrapText="1"/>
    </xf>
    <xf numFmtId="0" fontId="7" fillId="2" borderId="10" xfId="0" applyFont="1" applyFill="1" applyBorder="1" applyAlignment="1">
      <alignment horizontal="center" wrapText="1"/>
    </xf>
    <xf numFmtId="0" fontId="7" fillId="2" borderId="10" xfId="0" applyFont="1" applyFill="1" applyBorder="1" applyAlignment="1">
      <alignment wrapText="1"/>
    </xf>
    <xf numFmtId="2" fontId="0" fillId="2" borderId="10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168" fontId="8" fillId="11" borderId="14" xfId="42" applyNumberFormat="1" applyFont="1" applyFill="1" applyBorder="1" applyAlignment="1">
      <alignment/>
    </xf>
    <xf numFmtId="168" fontId="8" fillId="11" borderId="10" xfId="42" applyNumberFormat="1" applyFont="1" applyFill="1" applyBorder="1" applyAlignment="1">
      <alignment/>
    </xf>
    <xf numFmtId="171" fontId="10" fillId="36" borderId="20" xfId="42" applyNumberFormat="1" applyFont="1" applyFill="1" applyBorder="1" applyAlignment="1">
      <alignment/>
    </xf>
    <xf numFmtId="0" fontId="7" fillId="33" borderId="10" xfId="42" applyNumberFormat="1" applyFont="1" applyFill="1" applyBorder="1" applyAlignment="1">
      <alignment/>
    </xf>
    <xf numFmtId="0" fontId="13" fillId="34" borderId="25" xfId="0" applyFont="1" applyFill="1" applyBorder="1" applyAlignment="1">
      <alignment horizontal="right"/>
    </xf>
    <xf numFmtId="167" fontId="41" fillId="0" borderId="0" xfId="42" applyNumberFormat="1" applyFont="1" applyBorder="1" applyAlignment="1">
      <alignment/>
    </xf>
    <xf numFmtId="3" fontId="41" fillId="0" borderId="0" xfId="0" applyNumberFormat="1" applyFont="1" applyAlignment="1">
      <alignment/>
    </xf>
    <xf numFmtId="0" fontId="41" fillId="0" borderId="0" xfId="0" applyFont="1" applyAlignment="1">
      <alignment/>
    </xf>
    <xf numFmtId="4" fontId="13" fillId="11" borderId="10" xfId="0" applyNumberFormat="1" applyFont="1" applyFill="1" applyBorder="1" applyAlignment="1">
      <alignment horizontal="right"/>
    </xf>
    <xf numFmtId="4" fontId="0" fillId="0" borderId="10" xfId="42" applyNumberFormat="1" applyBorder="1" applyAlignment="1">
      <alignment/>
    </xf>
    <xf numFmtId="4" fontId="0" fillId="0" borderId="10" xfId="42" applyNumberFormat="1" applyFill="1" applyBorder="1" applyAlignment="1">
      <alignment/>
    </xf>
    <xf numFmtId="4" fontId="10" fillId="36" borderId="10" xfId="42" applyNumberFormat="1" applyFont="1" applyFill="1" applyBorder="1" applyAlignment="1">
      <alignment/>
    </xf>
    <xf numFmtId="2" fontId="7" fillId="33" borderId="10" xfId="42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0" fontId="90" fillId="0" borderId="0" xfId="0" applyFont="1" applyAlignment="1">
      <alignment/>
    </xf>
    <xf numFmtId="43" fontId="8" fillId="0" borderId="10" xfId="0" applyNumberFormat="1" applyFont="1" applyBorder="1" applyAlignment="1">
      <alignment/>
    </xf>
    <xf numFmtId="171" fontId="7" fillId="33" borderId="10" xfId="42" applyNumberFormat="1" applyFont="1" applyFill="1" applyBorder="1" applyAlignment="1">
      <alignment/>
    </xf>
    <xf numFmtId="0" fontId="18" fillId="34" borderId="12" xfId="0" applyFont="1" applyFill="1" applyBorder="1" applyAlignment="1">
      <alignment vertical="center" wrapText="1"/>
    </xf>
    <xf numFmtId="0" fontId="13" fillId="0" borderId="12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21" fillId="0" borderId="12" xfId="0" applyFont="1" applyBorder="1" applyAlignment="1">
      <alignment vertical="center" wrapText="1"/>
    </xf>
    <xf numFmtId="0" fontId="8" fillId="0" borderId="10" xfId="0" applyFont="1" applyBorder="1" applyAlignment="1">
      <alignment horizontal="right"/>
    </xf>
    <xf numFmtId="179" fontId="8" fillId="11" borderId="27" xfId="0" applyNumberFormat="1" applyFont="1" applyFill="1" applyBorder="1" applyAlignment="1">
      <alignment horizontal="right"/>
    </xf>
    <xf numFmtId="179" fontId="8" fillId="17" borderId="10" xfId="0" applyNumberFormat="1" applyFont="1" applyFill="1" applyBorder="1" applyAlignment="1">
      <alignment horizontal="right"/>
    </xf>
    <xf numFmtId="179" fontId="8" fillId="11" borderId="10" xfId="0" applyNumberFormat="1" applyFont="1" applyFill="1" applyBorder="1" applyAlignment="1">
      <alignment horizontal="right"/>
    </xf>
    <xf numFmtId="0" fontId="7" fillId="4" borderId="10" xfId="0" applyFont="1" applyFill="1" applyBorder="1" applyAlignment="1">
      <alignment wrapText="1"/>
    </xf>
    <xf numFmtId="2" fontId="7" fillId="4" borderId="10" xfId="0" applyNumberFormat="1" applyFont="1" applyFill="1" applyBorder="1" applyAlignment="1">
      <alignment/>
    </xf>
    <xf numFmtId="0" fontId="0" fillId="10" borderId="0" xfId="0" applyFill="1" applyAlignment="1">
      <alignment/>
    </xf>
    <xf numFmtId="0" fontId="7" fillId="8" borderId="0" xfId="0" applyFont="1" applyFill="1" applyAlignment="1">
      <alignment/>
    </xf>
    <xf numFmtId="0" fontId="7" fillId="8" borderId="10" xfId="0" applyFont="1" applyFill="1" applyBorder="1" applyAlignment="1">
      <alignment horizontal="center" wrapText="1"/>
    </xf>
    <xf numFmtId="0" fontId="7" fillId="8" borderId="10" xfId="0" applyFont="1" applyFill="1" applyBorder="1" applyAlignment="1">
      <alignment wrapText="1"/>
    </xf>
    <xf numFmtId="2" fontId="7" fillId="8" borderId="10" xfId="0" applyNumberFormat="1" applyFont="1" applyFill="1" applyBorder="1" applyAlignment="1">
      <alignment/>
    </xf>
    <xf numFmtId="0" fontId="0" fillId="8" borderId="0" xfId="0" applyFill="1" applyAlignment="1">
      <alignment/>
    </xf>
    <xf numFmtId="0" fontId="7" fillId="8" borderId="10" xfId="0" applyFont="1" applyFill="1" applyBorder="1" applyAlignment="1">
      <alignment horizontal="center" wrapText="1"/>
    </xf>
    <xf numFmtId="0" fontId="7" fillId="8" borderId="10" xfId="0" applyFont="1" applyFill="1" applyBorder="1" applyAlignment="1">
      <alignment wrapText="1"/>
    </xf>
    <xf numFmtId="2" fontId="0" fillId="8" borderId="10" xfId="0" applyNumberFormat="1" applyFill="1" applyBorder="1" applyAlignment="1">
      <alignment/>
    </xf>
    <xf numFmtId="0" fontId="0" fillId="7" borderId="0" xfId="0" applyFill="1" applyAlignment="1">
      <alignment/>
    </xf>
    <xf numFmtId="0" fontId="7" fillId="4" borderId="10" xfId="0" applyFont="1" applyFill="1" applyBorder="1" applyAlignment="1">
      <alignment horizontal="center"/>
    </xf>
    <xf numFmtId="0" fontId="44" fillId="0" borderId="13" xfId="0" applyFont="1" applyBorder="1" applyAlignment="1">
      <alignment wrapText="1"/>
    </xf>
    <xf numFmtId="0" fontId="41" fillId="0" borderId="28" xfId="0" applyFont="1" applyBorder="1" applyAlignment="1">
      <alignment/>
    </xf>
    <xf numFmtId="167" fontId="41" fillId="0" borderId="28" xfId="42" applyNumberFormat="1" applyFont="1" applyBorder="1" applyAlignment="1">
      <alignment/>
    </xf>
    <xf numFmtId="167" fontId="41" fillId="0" borderId="24" xfId="42" applyNumberFormat="1" applyFont="1" applyBorder="1" applyAlignment="1">
      <alignment/>
    </xf>
    <xf numFmtId="0" fontId="45" fillId="0" borderId="23" xfId="0" applyFont="1" applyBorder="1" applyAlignment="1">
      <alignment/>
    </xf>
    <xf numFmtId="0" fontId="0" fillId="0" borderId="10" xfId="0" applyNumberFormat="1" applyFont="1" applyBorder="1" applyAlignment="1">
      <alignment/>
    </xf>
    <xf numFmtId="9" fontId="88" fillId="11" borderId="25" xfId="0" applyNumberFormat="1" applyFont="1" applyFill="1" applyBorder="1" applyAlignment="1">
      <alignment horizontal="right"/>
    </xf>
    <xf numFmtId="3" fontId="22" fillId="5" borderId="16" xfId="52" applyFont="1" applyFill="1" applyBorder="1" applyAlignment="1">
      <alignment horizontal="center"/>
      <protection/>
    </xf>
    <xf numFmtId="3" fontId="22" fillId="5" borderId="18" xfId="52" applyFont="1" applyFill="1" applyBorder="1" applyAlignment="1">
      <alignment horizontal="center"/>
      <protection/>
    </xf>
    <xf numFmtId="3" fontId="13" fillId="5" borderId="10" xfId="52" applyFont="1" applyFill="1" applyBorder="1" applyAlignment="1">
      <alignment horizontal="center" wrapText="1"/>
      <protection/>
    </xf>
    <xf numFmtId="3" fontId="13" fillId="5" borderId="10" xfId="52" applyFont="1" applyFill="1" applyBorder="1" applyAlignment="1">
      <alignment horizontal="center"/>
      <protection/>
    </xf>
    <xf numFmtId="3" fontId="17" fillId="11" borderId="16" xfId="52" applyFont="1" applyFill="1" applyBorder="1" applyAlignment="1">
      <alignment horizontal="center" vertical="center"/>
      <protection/>
    </xf>
    <xf numFmtId="3" fontId="17" fillId="11" borderId="17" xfId="52" applyFont="1" applyFill="1" applyBorder="1" applyAlignment="1">
      <alignment horizontal="center" vertical="center"/>
      <protection/>
    </xf>
    <xf numFmtId="3" fontId="17" fillId="11" borderId="18" xfId="52" applyFont="1" applyFill="1" applyBorder="1" applyAlignment="1">
      <alignment horizontal="center" vertical="center"/>
      <protection/>
    </xf>
    <xf numFmtId="0" fontId="46" fillId="34" borderId="29" xfId="0" applyFont="1" applyFill="1" applyBorder="1" applyAlignment="1">
      <alignment horizontal="right" vertical="center" wrapText="1"/>
    </xf>
    <xf numFmtId="0" fontId="43" fillId="34" borderId="29" xfId="0" applyFont="1" applyFill="1" applyBorder="1" applyAlignment="1">
      <alignment horizontal="right" vertical="center"/>
    </xf>
    <xf numFmtId="3" fontId="17" fillId="11" borderId="16" xfId="52" applyFont="1" applyFill="1" applyBorder="1" applyAlignment="1">
      <alignment horizontal="center" vertical="center" wrapText="1"/>
      <protection/>
    </xf>
    <xf numFmtId="3" fontId="17" fillId="11" borderId="17" xfId="52" applyFont="1" applyFill="1" applyBorder="1" applyAlignment="1">
      <alignment horizontal="center" vertical="center" wrapText="1"/>
      <protection/>
    </xf>
    <xf numFmtId="3" fontId="17" fillId="11" borderId="18" xfId="52" applyFont="1" applyFill="1" applyBorder="1" applyAlignment="1">
      <alignment horizontal="center" vertical="center" wrapText="1"/>
      <protection/>
    </xf>
    <xf numFmtId="3" fontId="17" fillId="11" borderId="30" xfId="52" applyFont="1" applyFill="1" applyBorder="1" applyAlignment="1">
      <alignment horizontal="center" vertical="center" wrapText="1"/>
      <protection/>
    </xf>
    <xf numFmtId="0" fontId="40" fillId="0" borderId="23" xfId="0" applyFont="1" applyBorder="1" applyAlignment="1">
      <alignment horizontal="center"/>
    </xf>
    <xf numFmtId="0" fontId="40" fillId="0" borderId="24" xfId="0" applyFont="1" applyBorder="1" applyAlignment="1">
      <alignment horizontal="center"/>
    </xf>
    <xf numFmtId="3" fontId="15" fillId="11" borderId="16" xfId="52" applyFont="1" applyFill="1" applyBorder="1" applyAlignment="1">
      <alignment horizontal="left" vertical="center"/>
      <protection/>
    </xf>
    <xf numFmtId="3" fontId="15" fillId="11" borderId="17" xfId="52" applyFont="1" applyFill="1" applyBorder="1" applyAlignment="1">
      <alignment horizontal="left" vertical="center"/>
      <protection/>
    </xf>
    <xf numFmtId="3" fontId="15" fillId="11" borderId="18" xfId="52" applyFont="1" applyFill="1" applyBorder="1" applyAlignment="1">
      <alignment horizontal="left" vertical="center"/>
      <protection/>
    </xf>
  </cellXfs>
  <cellStyles count="53">
    <cellStyle name="Normal" xfId="0"/>
    <cellStyle name="RowLevel_0" xfId="1"/>
    <cellStyle name="ColLevel_0" xfId="2"/>
    <cellStyle name="RowLevel_1" xfId="3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Wzór projekcji - po poprawkach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user\WJ\zlecenia\491%20-%20Miasto%20Wroc&#322;aw%20-%20analiza%20op&#322;acalno&#347;ci%20budowy%20sk&#322;adowiska%20odpad&#243;w%20komunalnych%20w%20Jaroszowie\model%20jaroszow%20final%20basic%20scenario-28-1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st\d\SST\PRACE\Janikowo.SodaConsult\soda%20ci&#281;&#380;ka.IX96\soda%20ci&#281;&#380;ka%20II%2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acap00006\Citrix\Documents%20and%20Settings\Maria%20Gierszewska\Pulpit\Plan%20Strategiczny%202003%20r\adam\City_Prof_reszta\koliniwskie+ozimek\ozim\ostatnie\adam\City_Prof_reszta\koliniwskie+ozimek\kolin\TEMP\Projekty\ERR-model-prima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redyt4\c\EXCEL\X.XLW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rpo.dolnyslask.pl/Projekty\00826\Model\00644\IME\AMarcin\Dwz\Spp_2\Analizy%20Finansowe\Przyk&#322;ady\8-2-W&#322;oclawek-WWTP\Z1-W2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rysia\c_marysi\ACTIVITY-BASED%20COSTING\Produkcja-Excel\Asortymenty%20tkalni-Maszynochlonnosc&amp;amortyzacje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rysia\c_marysi\ACTIVITY-BASED%20COSTING\Produkcja-Excel\5x_1-9_97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FA\dokumenty\Zlecenia\600-699\676%20-%20WIP%20Poznan,%2020%20firm\I%20faza\2%20etap\wyceny\Warta%20-%20Tourist\676,%20Warta-Tourist,%20wycena,%20000530,%20WJ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rpo.dolnyslask.pl/user\wj\private\SPME\update\robocze\Waldek\Cieplowody\Cieplowody_NPV_05072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user\WJ\zlecenia\491%20-%20Miasto%20Wroc&#322;aw%20-%20analiza%20op&#322;acalno&#347;ci%20budowy%20sk&#322;adowiska%20odpad&#243;w%20komunalnych%20w%20Jaroszowie\from%20Doradca%2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ISPA\ISPA2001\L37\8-2-W&#322;oclawek-WWTP\Model-W&#322;oc&#322;awek-RK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praca\ostatnie%20z%20domu\PRACE_20\OZIMEK\adam\City_Prof_reszta\koliniwskie+ozimek\kolin\TEMP\Projekty\ERR-model-prim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praca\2003_sst_new\booz\anaiza_finans\strzelin_przeworno\strzelin_przeworno_projekcja_finansowa_luka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praca\ostatnie%20z%20domu\PRACE_20\OZIMEK\adam\City_Prof_reszta\koliniwskie+ozimek\kolin\AMarcin\Dwz\Spp_2\Analizy%20Finansowe\Przyk&#322;ady\8-2-W&#322;oclawek-WWTP\Z1-W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adam\City_Prof_reszta\opole\2002\TEMP\Projekty\ERR-model-prim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WIN95\Profiles\rafal\Desktop\Drukarnia\ANALIZ~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ments"/>
      <sheetName val="zest"/>
      <sheetName val="Jaroszow1"/>
      <sheetName val="Makro1"/>
      <sheetName val="Loan Schedule USD"/>
      <sheetName val="Loan Schedule PLN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wariant"/>
    </sheetNames>
    <sheetDataSet>
      <sheetData sheetId="0">
        <row r="3">
          <cell r="B3">
            <v>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kusz6"/>
      <sheetName val="Annex 4"/>
      <sheetName val="survey data"/>
      <sheetName val="supply cost without"/>
      <sheetName val="Annex 3"/>
      <sheetName val="distribution and PIR"/>
      <sheetName val="Hand book tables"/>
      <sheetName val="Annex1"/>
      <sheetName val="Annex 2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FO1NOWE"/>
    </sheetNames>
    <sheetDataSet>
      <sheetData sheetId="0">
        <row r="4">
          <cell r="G4" t="str">
            <v>************</v>
          </cell>
        </row>
        <row r="53">
          <cell r="B53" t="str">
            <v>Zobowiązania długoterminowe (F-01 dz3 poz 01)</v>
          </cell>
          <cell r="C53">
            <v>3</v>
          </cell>
          <cell r="D53">
            <v>3</v>
          </cell>
          <cell r="E53">
            <v>4</v>
          </cell>
          <cell r="F53">
            <v>1</v>
          </cell>
        </row>
        <row r="55">
          <cell r="B55" t="str">
            <v>Zobowiązania biezace (F-01 dz.3 poz 04)</v>
          </cell>
          <cell r="C55">
            <v>1</v>
          </cell>
          <cell r="D55">
            <v>2</v>
          </cell>
          <cell r="E55">
            <v>4</v>
          </cell>
          <cell r="F55">
            <v>2</v>
          </cell>
        </row>
        <row r="60">
          <cell r="B60" t="str">
            <v>KAPITAŁY WŁASNE</v>
          </cell>
          <cell r="C60">
            <v>1</v>
          </cell>
          <cell r="D60">
            <v>1</v>
          </cell>
          <cell r="E60">
            <v>1</v>
          </cell>
          <cell r="F60">
            <v>1</v>
          </cell>
          <cell r="G60">
            <v>2</v>
          </cell>
        </row>
        <row r="68">
          <cell r="G68" t="str">
            <v>wartości</v>
          </cell>
        </row>
        <row r="69">
          <cell r="G69" t="str">
            <v>zalecane</v>
          </cell>
        </row>
        <row r="74">
          <cell r="G74" t="str">
            <v>&gt;&gt;33%</v>
          </cell>
        </row>
        <row r="75">
          <cell r="G75" t="str">
            <v>&lt;&lt;33%</v>
          </cell>
        </row>
        <row r="78">
          <cell r="G78" t="str">
            <v>&gt;100%</v>
          </cell>
        </row>
        <row r="79">
          <cell r="G79" t="str">
            <v>150-200%</v>
          </cell>
        </row>
        <row r="80">
          <cell r="G80" t="str">
            <v>&lt;100%</v>
          </cell>
        </row>
        <row r="82">
          <cell r="G82" t="str">
            <v>&gt;&gt;0</v>
          </cell>
        </row>
        <row r="83">
          <cell r="G83" t="str">
            <v>30-90</v>
          </cell>
        </row>
        <row r="84">
          <cell r="G84" t="str">
            <v>&gt;0.50</v>
          </cell>
        </row>
        <row r="85">
          <cell r="B85" t="str">
            <v>Wskaźnik bieżącej płynności </v>
          </cell>
          <cell r="C85">
            <v>3</v>
          </cell>
          <cell r="D85">
            <v>1</v>
          </cell>
          <cell r="E85">
            <v>1.5</v>
          </cell>
          <cell r="F85">
            <v>4</v>
          </cell>
          <cell r="G85" t="str">
            <v>1.2-2</v>
          </cell>
          <cell r="H85" t="str">
            <v>1.2-2</v>
          </cell>
        </row>
        <row r="86">
          <cell r="B86" t="str">
            <v>Wskaźnik płynności szybki</v>
          </cell>
          <cell r="C86">
            <v>2</v>
          </cell>
          <cell r="D86">
            <v>0.5</v>
          </cell>
          <cell r="E86">
            <v>0.75</v>
          </cell>
          <cell r="F86">
            <v>2</v>
          </cell>
          <cell r="G86" t="str">
            <v>1-1.5</v>
          </cell>
          <cell r="H86" t="str">
            <v>1-1.5</v>
          </cell>
        </row>
        <row r="87">
          <cell r="G87" t="str">
            <v>ok.0.2</v>
          </cell>
        </row>
        <row r="89">
          <cell r="G89" t="str">
            <v>&gt;1</v>
          </cell>
        </row>
        <row r="90">
          <cell r="B90" t="str">
            <v>Cykl zapasów  w dniach**</v>
          </cell>
          <cell r="C90">
            <v>90</v>
          </cell>
          <cell r="D90">
            <v>60</v>
          </cell>
          <cell r="E90">
            <v>270</v>
          </cell>
          <cell r="F90">
            <v>288</v>
          </cell>
        </row>
        <row r="92">
          <cell r="B92" t="str">
            <v>Cykl ściągania należności w dniach**</v>
          </cell>
          <cell r="C92">
            <v>90</v>
          </cell>
          <cell r="D92">
            <v>45</v>
          </cell>
          <cell r="E92">
            <v>202.5</v>
          </cell>
          <cell r="F92">
            <v>205.7142857142857</v>
          </cell>
          <cell r="G92" t="str">
            <v>&lt;50</v>
          </cell>
          <cell r="H92" t="str">
            <v>&lt;50</v>
          </cell>
        </row>
        <row r="93">
          <cell r="G93" t="str">
            <v>&lt;50</v>
          </cell>
        </row>
        <row r="94">
          <cell r="B94" t="str">
            <v>Cykl płacenia zobowiązań w dniach**</v>
          </cell>
          <cell r="C94">
            <v>45</v>
          </cell>
          <cell r="D94">
            <v>72</v>
          </cell>
          <cell r="E94">
            <v>216</v>
          </cell>
          <cell r="F94">
            <v>102.85714285714285</v>
          </cell>
        </row>
        <row r="96">
          <cell r="G96" t="str">
            <v>mały</v>
          </cell>
        </row>
        <row r="97">
          <cell r="G97" t="str">
            <v>mały</v>
          </cell>
        </row>
        <row r="99">
          <cell r="G99" t="str">
            <v>57-67%</v>
          </cell>
        </row>
        <row r="100">
          <cell r="G100" t="str">
            <v>&lt;200%</v>
          </cell>
        </row>
        <row r="101">
          <cell r="G101" t="str">
            <v>&gt;&gt;10%</v>
          </cell>
        </row>
        <row r="103">
          <cell r="G103" t="str">
            <v>&gt;0</v>
          </cell>
        </row>
        <row r="104">
          <cell r="B104" t="str">
            <v>Rentowność sprzedaży netto </v>
          </cell>
          <cell r="C104">
            <v>1</v>
          </cell>
          <cell r="D104">
            <v>0.25</v>
          </cell>
          <cell r="E104">
            <v>0.25</v>
          </cell>
          <cell r="F104">
            <v>0.2857142857142857</v>
          </cell>
          <cell r="G104" t="str">
            <v>&gt;0</v>
          </cell>
          <cell r="H104" t="str">
            <v>&gt;0</v>
          </cell>
        </row>
        <row r="105">
          <cell r="B105" t="str">
            <v>Rentowność działalności podstawowej </v>
          </cell>
          <cell r="C105">
            <v>0.5</v>
          </cell>
          <cell r="D105">
            <v>0.25</v>
          </cell>
          <cell r="E105">
            <v>0.25</v>
          </cell>
          <cell r="F105">
            <v>0.2857142857142857</v>
          </cell>
          <cell r="G105" t="str">
            <v>&gt;&gt;0</v>
          </cell>
          <cell r="H105" t="str">
            <v>&gt;&gt;0</v>
          </cell>
        </row>
        <row r="106">
          <cell r="G106" t="str">
            <v>&gt;0</v>
          </cell>
        </row>
        <row r="107">
          <cell r="G107" t="str">
            <v>&gt;0</v>
          </cell>
        </row>
        <row r="108">
          <cell r="G108" t="str">
            <v>&gt;1</v>
          </cell>
        </row>
        <row r="109">
          <cell r="G109" t="str">
            <v>&gt;20%</v>
          </cell>
        </row>
        <row r="110">
          <cell r="G110" t="str">
            <v>&gt;0</v>
          </cell>
        </row>
        <row r="111">
          <cell r="G111" t="str">
            <v>&lt;300%</v>
          </cell>
        </row>
        <row r="112">
          <cell r="G112" t="str">
            <v>&gt;20%</v>
          </cell>
        </row>
        <row r="113">
          <cell r="G113" t="str">
            <v>&lt;90%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T1-NPV"/>
      <sheetName val="T2-CKWP"/>
      <sheetName val="T3-CNIMT"/>
      <sheetName val="T4-PPS-R"/>
      <sheetName val="T4-PPS-W0"/>
      <sheetName val="T5A,5B,5C - kozt, amor"/>
      <sheetName val="T6-KON"/>
      <sheetName val="RKE"/>
      <sheetName val="ZZK-HARM"/>
      <sheetName val="MT"/>
      <sheetName val="CURRENCY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krosno -&gt; grupę, amortyzację"/>
      <sheetName val="krosno __ grupę_ amortyzację"/>
    </sheetNames>
    <sheetDataSet>
      <sheetData sheetId="0">
        <row r="2">
          <cell r="J2">
            <v>1.1</v>
          </cell>
          <cell r="M2">
            <v>0</v>
          </cell>
        </row>
        <row r="3">
          <cell r="J3">
            <v>1.1</v>
          </cell>
          <cell r="M3">
            <v>0</v>
          </cell>
        </row>
        <row r="4">
          <cell r="J4">
            <v>1.1</v>
          </cell>
          <cell r="M4">
            <v>0</v>
          </cell>
        </row>
        <row r="5">
          <cell r="J5">
            <v>1.1</v>
          </cell>
          <cell r="M5">
            <v>0</v>
          </cell>
        </row>
        <row r="6">
          <cell r="J6">
            <v>1.2</v>
          </cell>
          <cell r="M6">
            <v>3212.1</v>
          </cell>
        </row>
        <row r="7">
          <cell r="J7">
            <v>1.2</v>
          </cell>
          <cell r="M7">
            <v>3211.86</v>
          </cell>
        </row>
        <row r="8">
          <cell r="J8">
            <v>1.2</v>
          </cell>
          <cell r="M8">
            <v>3592.44</v>
          </cell>
        </row>
        <row r="9">
          <cell r="J9">
            <v>1.2</v>
          </cell>
          <cell r="M9">
            <v>1486.86</v>
          </cell>
        </row>
        <row r="10">
          <cell r="J10">
            <v>1.2</v>
          </cell>
          <cell r="M10">
            <v>1486.86</v>
          </cell>
        </row>
        <row r="11">
          <cell r="J11">
            <v>1.2</v>
          </cell>
          <cell r="M11">
            <v>1486.86</v>
          </cell>
        </row>
        <row r="12">
          <cell r="J12">
            <v>1.2</v>
          </cell>
          <cell r="M12">
            <v>1486.86</v>
          </cell>
        </row>
        <row r="13">
          <cell r="J13">
            <v>2</v>
          </cell>
          <cell r="M13">
            <v>3779.88</v>
          </cell>
        </row>
        <row r="14">
          <cell r="J14">
            <v>2</v>
          </cell>
          <cell r="M14">
            <v>3779.88</v>
          </cell>
        </row>
        <row r="15">
          <cell r="J15">
            <v>2</v>
          </cell>
          <cell r="M15">
            <v>4091.58</v>
          </cell>
        </row>
        <row r="16">
          <cell r="J16">
            <v>2</v>
          </cell>
          <cell r="M16">
            <v>4615.92</v>
          </cell>
        </row>
        <row r="17">
          <cell r="J17">
            <v>2</v>
          </cell>
          <cell r="M17">
            <v>4615.92</v>
          </cell>
        </row>
        <row r="18">
          <cell r="J18">
            <v>2</v>
          </cell>
          <cell r="M18">
            <v>4615.92</v>
          </cell>
        </row>
        <row r="19">
          <cell r="J19">
            <v>2</v>
          </cell>
          <cell r="M19">
            <v>4615.92</v>
          </cell>
        </row>
        <row r="20">
          <cell r="J20">
            <v>2</v>
          </cell>
          <cell r="M20">
            <v>4615.92</v>
          </cell>
        </row>
        <row r="21">
          <cell r="J21">
            <v>2</v>
          </cell>
          <cell r="M21">
            <v>4615.92</v>
          </cell>
        </row>
        <row r="22">
          <cell r="J22">
            <v>2</v>
          </cell>
          <cell r="M22">
            <v>3598.62</v>
          </cell>
        </row>
        <row r="23">
          <cell r="J23">
            <v>2</v>
          </cell>
          <cell r="M23">
            <v>3708.72</v>
          </cell>
        </row>
        <row r="24">
          <cell r="J24">
            <v>2</v>
          </cell>
          <cell r="M24">
            <v>3708.72</v>
          </cell>
        </row>
        <row r="25">
          <cell r="J25">
            <v>2</v>
          </cell>
          <cell r="M25">
            <v>3708.72</v>
          </cell>
        </row>
        <row r="26">
          <cell r="J26">
            <v>2</v>
          </cell>
          <cell r="M26">
            <v>3708.72</v>
          </cell>
        </row>
        <row r="27">
          <cell r="J27">
            <v>2</v>
          </cell>
          <cell r="M27">
            <v>3708.72</v>
          </cell>
        </row>
        <row r="28">
          <cell r="J28">
            <v>2</v>
          </cell>
          <cell r="M28">
            <v>3708.72</v>
          </cell>
        </row>
        <row r="29">
          <cell r="J29">
            <v>3.1</v>
          </cell>
          <cell r="M29">
            <v>5175.36</v>
          </cell>
        </row>
        <row r="30">
          <cell r="J30">
            <v>3.1</v>
          </cell>
          <cell r="M30">
            <v>3708.72</v>
          </cell>
        </row>
        <row r="31">
          <cell r="J31">
            <v>3.1</v>
          </cell>
          <cell r="M31">
            <v>3708.72</v>
          </cell>
        </row>
        <row r="32">
          <cell r="J32">
            <v>3.1</v>
          </cell>
          <cell r="M32">
            <v>3708.72</v>
          </cell>
        </row>
        <row r="33">
          <cell r="J33">
            <v>3.1</v>
          </cell>
          <cell r="M33">
            <v>3708.72</v>
          </cell>
        </row>
        <row r="34">
          <cell r="J34">
            <v>3.1</v>
          </cell>
          <cell r="M34">
            <v>3708.72</v>
          </cell>
        </row>
        <row r="35">
          <cell r="J35">
            <v>3.1</v>
          </cell>
          <cell r="M35">
            <v>3708.72</v>
          </cell>
        </row>
        <row r="36">
          <cell r="J36">
            <v>3.1</v>
          </cell>
          <cell r="M36">
            <v>3708.72</v>
          </cell>
        </row>
        <row r="37">
          <cell r="J37">
            <v>3.1</v>
          </cell>
          <cell r="M37">
            <v>3708.72</v>
          </cell>
        </row>
        <row r="38">
          <cell r="J38">
            <v>4</v>
          </cell>
          <cell r="M38">
            <v>3592.44</v>
          </cell>
        </row>
        <row r="39">
          <cell r="J39">
            <v>4</v>
          </cell>
          <cell r="M39">
            <v>3592.44</v>
          </cell>
        </row>
        <row r="40">
          <cell r="J40">
            <v>4</v>
          </cell>
          <cell r="M40">
            <v>3212.1</v>
          </cell>
        </row>
        <row r="41">
          <cell r="J41">
            <v>5</v>
          </cell>
          <cell r="M41">
            <v>0</v>
          </cell>
        </row>
        <row r="42">
          <cell r="J42">
            <v>5</v>
          </cell>
          <cell r="M42">
            <v>0</v>
          </cell>
        </row>
        <row r="43">
          <cell r="J43">
            <v>5</v>
          </cell>
          <cell r="M43">
            <v>0</v>
          </cell>
        </row>
        <row r="44">
          <cell r="J44">
            <v>5</v>
          </cell>
          <cell r="M44">
            <v>0</v>
          </cell>
        </row>
        <row r="45">
          <cell r="J45">
            <v>5</v>
          </cell>
          <cell r="M45">
            <v>0</v>
          </cell>
        </row>
        <row r="46">
          <cell r="J46">
            <v>5</v>
          </cell>
          <cell r="M46">
            <v>0</v>
          </cell>
        </row>
        <row r="47">
          <cell r="J47">
            <v>6</v>
          </cell>
          <cell r="M47">
            <v>0</v>
          </cell>
        </row>
        <row r="48">
          <cell r="J48">
            <v>6</v>
          </cell>
          <cell r="M48">
            <v>0</v>
          </cell>
        </row>
        <row r="49">
          <cell r="J49">
            <v>6</v>
          </cell>
          <cell r="M49">
            <v>0</v>
          </cell>
        </row>
        <row r="50">
          <cell r="J50">
            <v>6</v>
          </cell>
          <cell r="M50">
            <v>0</v>
          </cell>
        </row>
        <row r="51">
          <cell r="J51">
            <v>6</v>
          </cell>
          <cell r="M51">
            <v>0</v>
          </cell>
        </row>
        <row r="52">
          <cell r="J52">
            <v>6</v>
          </cell>
          <cell r="M52">
            <v>0</v>
          </cell>
        </row>
        <row r="53">
          <cell r="J53">
            <v>6</v>
          </cell>
          <cell r="M53">
            <v>0</v>
          </cell>
        </row>
        <row r="54">
          <cell r="J54">
            <v>6</v>
          </cell>
          <cell r="M54">
            <v>888.54</v>
          </cell>
        </row>
        <row r="55">
          <cell r="J55">
            <v>7</v>
          </cell>
          <cell r="M55">
            <v>1486.86</v>
          </cell>
        </row>
        <row r="56">
          <cell r="J56">
            <v>7</v>
          </cell>
          <cell r="M56">
            <v>1486.86</v>
          </cell>
        </row>
        <row r="57">
          <cell r="J57">
            <v>7</v>
          </cell>
          <cell r="M57">
            <v>1709.7</v>
          </cell>
        </row>
        <row r="58">
          <cell r="J58">
            <v>7</v>
          </cell>
          <cell r="M58">
            <v>1486.86</v>
          </cell>
        </row>
        <row r="59">
          <cell r="J59">
            <v>8</v>
          </cell>
          <cell r="M59">
            <v>3212.1</v>
          </cell>
        </row>
        <row r="60">
          <cell r="J60">
            <v>8</v>
          </cell>
          <cell r="M60">
            <v>3212.1</v>
          </cell>
        </row>
        <row r="61">
          <cell r="J61">
            <v>8</v>
          </cell>
          <cell r="M61">
            <v>3084.66</v>
          </cell>
        </row>
        <row r="62">
          <cell r="J62">
            <v>8</v>
          </cell>
          <cell r="M62">
            <v>3084.66</v>
          </cell>
        </row>
        <row r="63">
          <cell r="J63">
            <v>8</v>
          </cell>
          <cell r="M63">
            <v>979.14</v>
          </cell>
        </row>
        <row r="64">
          <cell r="J64">
            <v>8</v>
          </cell>
          <cell r="M64">
            <v>0</v>
          </cell>
        </row>
        <row r="65">
          <cell r="J65">
            <v>8</v>
          </cell>
          <cell r="M65">
            <v>0</v>
          </cell>
        </row>
        <row r="66">
          <cell r="J66">
            <v>8</v>
          </cell>
          <cell r="M66">
            <v>1241.34</v>
          </cell>
        </row>
        <row r="67">
          <cell r="J67">
            <v>8</v>
          </cell>
          <cell r="M67">
            <v>0</v>
          </cell>
        </row>
        <row r="68">
          <cell r="J68">
            <v>8</v>
          </cell>
          <cell r="M68">
            <v>0</v>
          </cell>
        </row>
        <row r="69">
          <cell r="J69">
            <v>8</v>
          </cell>
          <cell r="M69">
            <v>0</v>
          </cell>
        </row>
        <row r="70">
          <cell r="J70">
            <v>8</v>
          </cell>
          <cell r="M70">
            <v>0</v>
          </cell>
        </row>
        <row r="71">
          <cell r="J71">
            <v>8</v>
          </cell>
          <cell r="M71">
            <v>0</v>
          </cell>
        </row>
        <row r="72">
          <cell r="J72">
            <v>8</v>
          </cell>
          <cell r="M72">
            <v>0</v>
          </cell>
        </row>
        <row r="73">
          <cell r="J73">
            <v>8</v>
          </cell>
          <cell r="M73">
            <v>0</v>
          </cell>
        </row>
        <row r="74">
          <cell r="J74">
            <v>8</v>
          </cell>
          <cell r="M74">
            <v>0</v>
          </cell>
        </row>
        <row r="75">
          <cell r="J75">
            <v>8</v>
          </cell>
          <cell r="M75">
            <v>1241.34</v>
          </cell>
        </row>
        <row r="76">
          <cell r="J76">
            <v>8</v>
          </cell>
          <cell r="M76">
            <v>187.62</v>
          </cell>
        </row>
        <row r="77">
          <cell r="J77">
            <v>8</v>
          </cell>
          <cell r="M77">
            <v>48.18</v>
          </cell>
        </row>
        <row r="78">
          <cell r="J78">
            <v>8</v>
          </cell>
          <cell r="M78">
            <v>48.18</v>
          </cell>
        </row>
        <row r="79">
          <cell r="J79">
            <v>8</v>
          </cell>
          <cell r="M79">
            <v>48.18</v>
          </cell>
        </row>
        <row r="80">
          <cell r="J80">
            <v>8</v>
          </cell>
          <cell r="M80">
            <v>48.18</v>
          </cell>
        </row>
        <row r="81">
          <cell r="J81">
            <v>8</v>
          </cell>
          <cell r="M81">
            <v>48.18</v>
          </cell>
        </row>
        <row r="82">
          <cell r="J82">
            <v>9</v>
          </cell>
          <cell r="M82">
            <v>0</v>
          </cell>
        </row>
        <row r="83">
          <cell r="J83">
            <v>9</v>
          </cell>
          <cell r="M83">
            <v>0</v>
          </cell>
        </row>
        <row r="84">
          <cell r="J84">
            <v>9</v>
          </cell>
          <cell r="M84">
            <v>0</v>
          </cell>
        </row>
        <row r="85">
          <cell r="J85">
            <v>9</v>
          </cell>
          <cell r="M85">
            <v>0</v>
          </cell>
        </row>
        <row r="86">
          <cell r="J86">
            <v>3.2</v>
          </cell>
          <cell r="M86">
            <v>6541.08</v>
          </cell>
        </row>
        <row r="87">
          <cell r="J87">
            <v>3.2</v>
          </cell>
          <cell r="M87">
            <v>6541.08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Koszty"/>
    </sheetNames>
    <sheetDataSet>
      <sheetData sheetId="0">
        <row r="1">
          <cell r="A1" t="str">
            <v>Wydział</v>
          </cell>
          <cell r="B1" t="str">
            <v>Konto</v>
          </cell>
          <cell r="C1" t="str">
            <v>Nazwa</v>
          </cell>
          <cell r="D1" t="str">
            <v>BO Wn</v>
          </cell>
          <cell r="E1" t="str">
            <v>BO Ma</v>
          </cell>
          <cell r="F1" t="str">
            <v>S Wn</v>
          </cell>
          <cell r="G1" t="str">
            <v>S Ma</v>
          </cell>
          <cell r="H1" t="str">
            <v>SS 1</v>
          </cell>
          <cell r="I1" t="str">
            <v>Klasa</v>
          </cell>
          <cell r="J1" t="str">
            <v>Rodzaj</v>
          </cell>
        </row>
        <row r="2">
          <cell r="A2" t="str">
            <v>14</v>
          </cell>
          <cell r="B2" t="str">
            <v>500 /1-14-000</v>
          </cell>
          <cell r="C2" t="str">
            <v>Tkalnia, Roboty w toku</v>
          </cell>
          <cell r="D2">
            <v>465488.36</v>
          </cell>
          <cell r="E2">
            <v>0</v>
          </cell>
          <cell r="F2">
            <v>492407.59</v>
          </cell>
          <cell r="G2">
            <v>0</v>
          </cell>
          <cell r="H2">
            <v>-26919.23000000004</v>
          </cell>
          <cell r="I2" t="str">
            <v>Bezpośrednie</v>
          </cell>
          <cell r="J2" t="str">
            <v>Produkcja w toku</v>
          </cell>
        </row>
        <row r="3">
          <cell r="A3" t="str">
            <v>14</v>
          </cell>
          <cell r="B3" t="str">
            <v>500 /1-14-112</v>
          </cell>
          <cell r="C3" t="str">
            <v>Tkalnia, Zu§.prz‘dzy</v>
          </cell>
          <cell r="D3">
            <v>0</v>
          </cell>
          <cell r="E3">
            <v>0</v>
          </cell>
          <cell r="F3">
            <v>2977213.29</v>
          </cell>
          <cell r="G3">
            <v>37831.6</v>
          </cell>
          <cell r="H3">
            <v>2939381.69</v>
          </cell>
          <cell r="I3" t="str">
            <v>Bezpośrednie</v>
          </cell>
          <cell r="J3" t="str">
            <v>Przędza z zakupu</v>
          </cell>
        </row>
        <row r="4">
          <cell r="A4" t="str">
            <v>14</v>
          </cell>
          <cell r="B4" t="str">
            <v>500 /1-14-113</v>
          </cell>
          <cell r="C4" t="str">
            <v>Tkalnia, Odpady</v>
          </cell>
          <cell r="D4">
            <v>0</v>
          </cell>
          <cell r="E4">
            <v>0</v>
          </cell>
          <cell r="F4">
            <v>-1148.18</v>
          </cell>
          <cell r="G4">
            <v>0</v>
          </cell>
          <cell r="H4">
            <v>-1148.18</v>
          </cell>
          <cell r="I4" t="str">
            <v>Bezpośrednie</v>
          </cell>
          <cell r="J4" t="str">
            <v>Odpady</v>
          </cell>
        </row>
        <row r="5">
          <cell r="A5" t="str">
            <v>14</v>
          </cell>
          <cell r="B5" t="str">
            <v>500 /1-14-122</v>
          </cell>
          <cell r="C5" t="str">
            <v>Tkalnia, Zu§.žr.pomocn.</v>
          </cell>
          <cell r="D5">
            <v>0</v>
          </cell>
          <cell r="E5">
            <v>0</v>
          </cell>
          <cell r="F5">
            <v>1830</v>
          </cell>
          <cell r="G5">
            <v>0</v>
          </cell>
          <cell r="H5">
            <v>1830</v>
          </cell>
          <cell r="I5" t="str">
            <v>Bezpośrednie</v>
          </cell>
          <cell r="J5" t="str">
            <v>Barwniki i środki pomocnicze</v>
          </cell>
        </row>
        <row r="6">
          <cell r="A6" t="str">
            <v>14</v>
          </cell>
          <cell r="B6" t="str">
            <v>500 /1-14-301</v>
          </cell>
          <cell r="C6" t="str">
            <v>Tkalnia, Zu§.prz.w’.-zgrz.</v>
          </cell>
          <cell r="D6">
            <v>0</v>
          </cell>
          <cell r="E6">
            <v>0</v>
          </cell>
          <cell r="F6">
            <v>236281.3</v>
          </cell>
          <cell r="G6">
            <v>4412.37</v>
          </cell>
          <cell r="H6">
            <v>231868.93</v>
          </cell>
          <cell r="I6" t="str">
            <v>Bezpośrednie</v>
          </cell>
          <cell r="J6" t="str">
            <v>Przędza własna</v>
          </cell>
        </row>
        <row r="7">
          <cell r="A7" t="str">
            <v>14</v>
          </cell>
          <cell r="B7" t="str">
            <v>500 /1-14-302</v>
          </cell>
          <cell r="C7" t="str">
            <v>Tkalnia, Zu§.prz.w’.-p˘’cz.</v>
          </cell>
          <cell r="D7">
            <v>0</v>
          </cell>
          <cell r="E7">
            <v>0</v>
          </cell>
          <cell r="F7">
            <v>1048927.51</v>
          </cell>
          <cell r="G7">
            <v>14972.09</v>
          </cell>
          <cell r="H7">
            <v>1033955.42</v>
          </cell>
          <cell r="I7" t="str">
            <v>Bezpośrednie</v>
          </cell>
          <cell r="J7" t="str">
            <v>Przędza własna</v>
          </cell>
        </row>
        <row r="8">
          <cell r="A8" t="str">
            <v>14</v>
          </cell>
          <cell r="B8" t="str">
            <v>500 /1-14-303</v>
          </cell>
          <cell r="C8" t="str">
            <v>Tkalnia, Zu§.prz.w’.-baw.</v>
          </cell>
          <cell r="D8">
            <v>0</v>
          </cell>
          <cell r="E8">
            <v>0</v>
          </cell>
          <cell r="F8">
            <v>755104.93</v>
          </cell>
          <cell r="G8">
            <v>12963.65</v>
          </cell>
          <cell r="H8">
            <v>742141.28</v>
          </cell>
          <cell r="I8" t="str">
            <v>Bezpośrednie</v>
          </cell>
          <cell r="J8" t="str">
            <v>Przędza własna</v>
          </cell>
        </row>
        <row r="9">
          <cell r="A9" t="str">
            <v>14</v>
          </cell>
          <cell r="B9" t="str">
            <v>500 /1-14-304</v>
          </cell>
          <cell r="C9" t="str">
            <v>Tkalnia, Zu§.prz.w’.-poz.</v>
          </cell>
          <cell r="D9">
            <v>0</v>
          </cell>
          <cell r="E9">
            <v>0</v>
          </cell>
          <cell r="F9">
            <v>800.33</v>
          </cell>
          <cell r="G9">
            <v>193.68</v>
          </cell>
          <cell r="H9">
            <v>606.6500000000001</v>
          </cell>
          <cell r="I9" t="str">
            <v>Bezpośrednie</v>
          </cell>
          <cell r="J9" t="str">
            <v>Przędza własna</v>
          </cell>
        </row>
        <row r="10">
          <cell r="A10" t="str">
            <v>14</v>
          </cell>
          <cell r="B10" t="str">
            <v>500 /1-14-410</v>
          </cell>
          <cell r="C10" t="str">
            <v>Tkalnia, Wynagr.-osobowy f.p’a</v>
          </cell>
          <cell r="D10">
            <v>0</v>
          </cell>
          <cell r="E10">
            <v>0</v>
          </cell>
          <cell r="F10">
            <v>578040.58</v>
          </cell>
          <cell r="G10">
            <v>10639.66</v>
          </cell>
          <cell r="H10">
            <v>567400.9199999999</v>
          </cell>
          <cell r="I10" t="str">
            <v>Bezpośrednie</v>
          </cell>
          <cell r="J10" t="str">
            <v>Wynagrodzenia bezp. z narz.</v>
          </cell>
        </row>
        <row r="11">
          <cell r="A11" t="str">
            <v>14</v>
          </cell>
          <cell r="B11" t="str">
            <v>500 /1-14-522</v>
          </cell>
          <cell r="C11" t="str">
            <v>Tkalnia, Narzuty na p’ace</v>
          </cell>
          <cell r="D11">
            <v>0</v>
          </cell>
          <cell r="E11">
            <v>0</v>
          </cell>
          <cell r="F11">
            <v>255327.72</v>
          </cell>
          <cell r="G11">
            <v>7015.83</v>
          </cell>
          <cell r="H11">
            <v>248311.89</v>
          </cell>
          <cell r="I11" t="str">
            <v>Bezpośrednie</v>
          </cell>
          <cell r="J11" t="str">
            <v>Wynagrodzenia bezp. z narz.</v>
          </cell>
        </row>
        <row r="12">
          <cell r="A12" t="str">
            <v>14</v>
          </cell>
          <cell r="B12" t="str">
            <v>500 /1-14-800</v>
          </cell>
          <cell r="C12" t="str">
            <v>Tkalnia, koszty zakupu</v>
          </cell>
          <cell r="D12">
            <v>0</v>
          </cell>
          <cell r="E12">
            <v>0</v>
          </cell>
          <cell r="F12">
            <v>26975.85</v>
          </cell>
          <cell r="G12">
            <v>570.94</v>
          </cell>
          <cell r="H12">
            <v>26404.91</v>
          </cell>
          <cell r="I12" t="str">
            <v>Bezpośrednie</v>
          </cell>
          <cell r="J12" t="str">
            <v>Koszty zakupu</v>
          </cell>
        </row>
        <row r="13">
          <cell r="A13" t="str">
            <v>14</v>
          </cell>
          <cell r="B13" t="str">
            <v>500 /1-14-813</v>
          </cell>
          <cell r="C13" t="str">
            <v>Tkalnia, Us’ugi Farb.</v>
          </cell>
          <cell r="D13">
            <v>0</v>
          </cell>
          <cell r="E13">
            <v>0</v>
          </cell>
          <cell r="F13">
            <v>459499.06</v>
          </cell>
          <cell r="G13">
            <v>0</v>
          </cell>
          <cell r="H13">
            <v>459499.06</v>
          </cell>
          <cell r="I13" t="str">
            <v>Bezpośrednie</v>
          </cell>
          <cell r="J13" t="str">
            <v>Usługi Farbiarni</v>
          </cell>
        </row>
        <row r="14">
          <cell r="A14" t="str">
            <v>15</v>
          </cell>
          <cell r="B14" t="str">
            <v>500 /1-15-000</v>
          </cell>
          <cell r="C14" t="str">
            <v>Wyko¤czalnia, Roboty w toku</v>
          </cell>
          <cell r="D14">
            <v>162743.78</v>
          </cell>
          <cell r="E14">
            <v>0</v>
          </cell>
          <cell r="F14">
            <v>261230.19</v>
          </cell>
          <cell r="G14">
            <v>0</v>
          </cell>
          <cell r="H14">
            <v>-98486.41</v>
          </cell>
          <cell r="I14" t="str">
            <v>Bezpośrednie</v>
          </cell>
          <cell r="J14" t="str">
            <v>Produkcja w toku</v>
          </cell>
        </row>
        <row r="15">
          <cell r="A15" t="str">
            <v>15</v>
          </cell>
          <cell r="B15" t="str">
            <v>500 /1-15-112</v>
          </cell>
          <cell r="C15" t="str">
            <v>Wyko¤czalnia, Zu§.prz‘dzy z za</v>
          </cell>
          <cell r="D15">
            <v>0</v>
          </cell>
          <cell r="E15">
            <v>0</v>
          </cell>
          <cell r="F15">
            <v>27335.4</v>
          </cell>
          <cell r="G15">
            <v>0</v>
          </cell>
          <cell r="H15">
            <v>27335.4</v>
          </cell>
          <cell r="I15" t="str">
            <v>Bezpośrednie</v>
          </cell>
          <cell r="J15" t="str">
            <v>Przędza z zakupu</v>
          </cell>
        </row>
        <row r="16">
          <cell r="A16" t="str">
            <v>15</v>
          </cell>
          <cell r="B16" t="str">
            <v>500 /1-15-113</v>
          </cell>
          <cell r="C16" t="str">
            <v>Wyko¤czalnia, Odpady</v>
          </cell>
          <cell r="D16">
            <v>0</v>
          </cell>
          <cell r="E16">
            <v>0</v>
          </cell>
          <cell r="F16">
            <v>-15303.9</v>
          </cell>
          <cell r="G16">
            <v>0</v>
          </cell>
          <cell r="H16">
            <v>-15303.9</v>
          </cell>
          <cell r="I16" t="str">
            <v>Bezpośrednie</v>
          </cell>
          <cell r="J16" t="str">
            <v>Odpady</v>
          </cell>
        </row>
        <row r="17">
          <cell r="A17" t="str">
            <v>15</v>
          </cell>
          <cell r="B17" t="str">
            <v>500 /1-15-114</v>
          </cell>
          <cell r="C17" t="str">
            <v>Wyko¤czalnia, Tkanina</v>
          </cell>
          <cell r="D17">
            <v>0</v>
          </cell>
          <cell r="E17">
            <v>0</v>
          </cell>
          <cell r="F17">
            <v>70614.7</v>
          </cell>
          <cell r="G17">
            <v>0</v>
          </cell>
          <cell r="H17">
            <v>70614.7</v>
          </cell>
          <cell r="I17" t="str">
            <v>Bezpośrednie</v>
          </cell>
          <cell r="J17" t="str">
            <v>Tkanina</v>
          </cell>
        </row>
        <row r="18">
          <cell r="A18" t="str">
            <v>15</v>
          </cell>
          <cell r="B18" t="str">
            <v>500 /1-15-121</v>
          </cell>
          <cell r="C18" t="str">
            <v>Wyko¤czalnia, Zu§.barwnik˘w</v>
          </cell>
          <cell r="D18">
            <v>0</v>
          </cell>
          <cell r="E18">
            <v>0</v>
          </cell>
          <cell r="F18">
            <v>122.5</v>
          </cell>
          <cell r="G18">
            <v>0</v>
          </cell>
          <cell r="H18">
            <v>122.5</v>
          </cell>
          <cell r="I18" t="str">
            <v>Bezpośrednie</v>
          </cell>
          <cell r="J18" t="str">
            <v>Barwniki i środki pomocnicze</v>
          </cell>
        </row>
        <row r="19">
          <cell r="A19" t="str">
            <v>15</v>
          </cell>
          <cell r="B19" t="str">
            <v>500 /1-15-122</v>
          </cell>
          <cell r="C19" t="str">
            <v>Wyko¤czalnia, Zu§.žr.pomocn.</v>
          </cell>
          <cell r="D19">
            <v>0</v>
          </cell>
          <cell r="E19">
            <v>0</v>
          </cell>
          <cell r="F19">
            <v>136607.45</v>
          </cell>
          <cell r="G19">
            <v>478.93</v>
          </cell>
          <cell r="H19">
            <v>136128.52000000002</v>
          </cell>
          <cell r="I19" t="str">
            <v>Bezpośrednie</v>
          </cell>
          <cell r="J19" t="str">
            <v>Barwniki i środki pomocnicze</v>
          </cell>
        </row>
        <row r="20">
          <cell r="A20" t="str">
            <v>15</v>
          </cell>
          <cell r="B20" t="str">
            <v>500 /1-15-123</v>
          </cell>
          <cell r="C20" t="str">
            <v>Wyko¤czalnia, Zu§.papieru tran</v>
          </cell>
          <cell r="D20">
            <v>0</v>
          </cell>
          <cell r="E20">
            <v>0</v>
          </cell>
          <cell r="F20">
            <v>2295</v>
          </cell>
          <cell r="G20">
            <v>0</v>
          </cell>
          <cell r="H20">
            <v>2295</v>
          </cell>
          <cell r="I20" t="str">
            <v>Bezpośrednie</v>
          </cell>
          <cell r="J20" t="str">
            <v>Barwniki i środki pomocnicze</v>
          </cell>
        </row>
        <row r="21">
          <cell r="A21" t="str">
            <v>15</v>
          </cell>
          <cell r="B21" t="str">
            <v>500 /1-15-142</v>
          </cell>
          <cell r="C21" t="str">
            <v>Wyko¤czalnia, Mater.pozost.</v>
          </cell>
          <cell r="D21">
            <v>0</v>
          </cell>
          <cell r="E21">
            <v>0</v>
          </cell>
          <cell r="F21">
            <v>1154.29</v>
          </cell>
          <cell r="G21">
            <v>0</v>
          </cell>
          <cell r="H21">
            <v>1154.29</v>
          </cell>
          <cell r="I21" t="str">
            <v>Bezpośrednie</v>
          </cell>
          <cell r="J21" t="str">
            <v>Pozostałe materiały</v>
          </cell>
        </row>
        <row r="22">
          <cell r="A22" t="str">
            <v>15</v>
          </cell>
          <cell r="B22" t="str">
            <v>500 /1-15-231</v>
          </cell>
          <cell r="C22" t="str">
            <v>Wyko¤czalnia, Obr.obca-druk.tk</v>
          </cell>
          <cell r="D22">
            <v>0</v>
          </cell>
          <cell r="E22">
            <v>0</v>
          </cell>
          <cell r="F22">
            <v>1086.49</v>
          </cell>
          <cell r="G22">
            <v>0</v>
          </cell>
          <cell r="H22">
            <v>1086.49</v>
          </cell>
          <cell r="I22" t="str">
            <v>Bezpośrednie</v>
          </cell>
          <cell r="J22" t="str">
            <v>Obróbka obca</v>
          </cell>
        </row>
        <row r="23">
          <cell r="A23" t="str">
            <v>15</v>
          </cell>
          <cell r="B23" t="str">
            <v>500 /1-15-233</v>
          </cell>
          <cell r="C23" t="str">
            <v>Wyko¤czalnia, Obr.obca-drapani</v>
          </cell>
          <cell r="D23">
            <v>0</v>
          </cell>
          <cell r="E23">
            <v>0</v>
          </cell>
          <cell r="F23">
            <v>2995.85</v>
          </cell>
          <cell r="G23">
            <v>0</v>
          </cell>
          <cell r="H23">
            <v>2995.85</v>
          </cell>
          <cell r="I23" t="str">
            <v>Bezpośrednie</v>
          </cell>
          <cell r="J23" t="str">
            <v>Obróbka obca</v>
          </cell>
        </row>
        <row r="24">
          <cell r="A24" t="str">
            <v>15</v>
          </cell>
          <cell r="B24" t="str">
            <v>500 /1-15-410</v>
          </cell>
          <cell r="C24" t="str">
            <v>Wyko¤czalnia, Wynagr.-osobowy</v>
          </cell>
          <cell r="D24">
            <v>0</v>
          </cell>
          <cell r="E24">
            <v>0</v>
          </cell>
          <cell r="F24">
            <v>100604.43</v>
          </cell>
          <cell r="G24">
            <v>257.49</v>
          </cell>
          <cell r="H24">
            <v>100346.93999999999</v>
          </cell>
          <cell r="I24" t="str">
            <v>Bezpośrednie</v>
          </cell>
          <cell r="J24" t="str">
            <v>Wynagrodzenia bezp. z narz.</v>
          </cell>
        </row>
        <row r="25">
          <cell r="A25" t="str">
            <v>15</v>
          </cell>
          <cell r="B25" t="str">
            <v>500 /1-15-522</v>
          </cell>
          <cell r="C25" t="str">
            <v>Wyko¤czalnia, Narzuty na p’ace</v>
          </cell>
          <cell r="D25">
            <v>0</v>
          </cell>
          <cell r="E25">
            <v>0</v>
          </cell>
          <cell r="F25">
            <v>44430.09</v>
          </cell>
          <cell r="G25">
            <v>110.53</v>
          </cell>
          <cell r="H25">
            <v>44319.56</v>
          </cell>
          <cell r="I25" t="str">
            <v>Bezpośrednie</v>
          </cell>
          <cell r="J25" t="str">
            <v>Wynagrodzenia bezp. z narz.</v>
          </cell>
        </row>
        <row r="26">
          <cell r="A26" t="str">
            <v>15</v>
          </cell>
          <cell r="B26" t="str">
            <v>500 /1-15-800</v>
          </cell>
          <cell r="C26" t="str">
            <v>Wyko¤czalnia, K-ty zakupu</v>
          </cell>
          <cell r="D26">
            <v>0</v>
          </cell>
          <cell r="E26">
            <v>0</v>
          </cell>
          <cell r="F26">
            <v>4547.95</v>
          </cell>
          <cell r="G26">
            <v>22.81</v>
          </cell>
          <cell r="H26">
            <v>4525.139999999999</v>
          </cell>
          <cell r="I26" t="str">
            <v>Bezpośrednie</v>
          </cell>
          <cell r="J26" t="str">
            <v>Koszty zakupu</v>
          </cell>
        </row>
        <row r="27">
          <cell r="A27" t="str">
            <v>15</v>
          </cell>
          <cell r="B27" t="str">
            <v>500 /1-15-813</v>
          </cell>
          <cell r="C27" t="str">
            <v>Wyko¤czalnia, Us’.Farb.</v>
          </cell>
          <cell r="D27">
            <v>0</v>
          </cell>
          <cell r="E27">
            <v>0</v>
          </cell>
          <cell r="F27">
            <v>1001086.93</v>
          </cell>
          <cell r="G27">
            <v>0</v>
          </cell>
          <cell r="H27">
            <v>1001086.93</v>
          </cell>
          <cell r="I27" t="str">
            <v>Bezpośrednie</v>
          </cell>
          <cell r="J27" t="str">
            <v>Usługi Farbiarni</v>
          </cell>
        </row>
        <row r="28">
          <cell r="A28" t="str">
            <v>14</v>
          </cell>
          <cell r="B28" t="str">
            <v>505 /1-14-122</v>
          </cell>
          <cell r="C28" t="str">
            <v>Tkalnia, Zu§.žr.pomocn.</v>
          </cell>
          <cell r="D28">
            <v>0</v>
          </cell>
          <cell r="E28">
            <v>0</v>
          </cell>
          <cell r="F28">
            <v>945</v>
          </cell>
          <cell r="G28">
            <v>0</v>
          </cell>
          <cell r="H28">
            <v>945</v>
          </cell>
          <cell r="I28" t="str">
            <v>Pośrednie</v>
          </cell>
          <cell r="J28" t="str">
            <v>Pozostałe koszty</v>
          </cell>
        </row>
        <row r="29">
          <cell r="A29" t="str">
            <v>14</v>
          </cell>
          <cell r="B29" t="str">
            <v>505 /1-14-142</v>
          </cell>
          <cell r="C29" t="str">
            <v>Tkalnia, Mater.pozost.</v>
          </cell>
          <cell r="D29">
            <v>0</v>
          </cell>
          <cell r="E29">
            <v>0</v>
          </cell>
          <cell r="F29">
            <v>8332.05</v>
          </cell>
          <cell r="G29">
            <v>0</v>
          </cell>
          <cell r="H29">
            <v>8332.05</v>
          </cell>
          <cell r="I29" t="str">
            <v>Pośrednie</v>
          </cell>
          <cell r="J29" t="str">
            <v>Pozostałe materiały</v>
          </cell>
        </row>
        <row r="30">
          <cell r="A30" t="str">
            <v>14</v>
          </cell>
          <cell r="B30" t="str">
            <v>505 /1-14-151</v>
          </cell>
          <cell r="C30" t="str">
            <v>Tkalnia, Zu§.energ.elektr.</v>
          </cell>
          <cell r="D30">
            <v>0</v>
          </cell>
          <cell r="E30">
            <v>0</v>
          </cell>
          <cell r="F30">
            <v>69721.85</v>
          </cell>
          <cell r="G30">
            <v>0</v>
          </cell>
          <cell r="H30">
            <v>69721.85</v>
          </cell>
          <cell r="I30" t="str">
            <v>Pośrednie</v>
          </cell>
          <cell r="J30" t="str">
            <v>Energia elektryczna</v>
          </cell>
        </row>
        <row r="31">
          <cell r="A31" t="str">
            <v>14</v>
          </cell>
          <cell r="B31" t="str">
            <v>505 /1-14-255</v>
          </cell>
          <cell r="C31" t="str">
            <v>Tkalnia, Us’.poz.-kopiow.desen</v>
          </cell>
          <cell r="D31">
            <v>0</v>
          </cell>
          <cell r="E31">
            <v>0</v>
          </cell>
          <cell r="F31">
            <v>5919.9</v>
          </cell>
          <cell r="G31">
            <v>0</v>
          </cell>
          <cell r="H31">
            <v>5919.9</v>
          </cell>
          <cell r="I31" t="str">
            <v>Pośrednie</v>
          </cell>
          <cell r="J31" t="str">
            <v>Kopiowanie deseni</v>
          </cell>
        </row>
        <row r="32">
          <cell r="A32" t="str">
            <v>14</v>
          </cell>
          <cell r="B32" t="str">
            <v>505 /1-14-259</v>
          </cell>
          <cell r="C32" t="str">
            <v>Tkalnia, Us’.poz.-inne</v>
          </cell>
          <cell r="D32">
            <v>0</v>
          </cell>
          <cell r="E32">
            <v>0</v>
          </cell>
          <cell r="F32">
            <v>3</v>
          </cell>
          <cell r="G32">
            <v>0</v>
          </cell>
          <cell r="H32">
            <v>3</v>
          </cell>
          <cell r="I32" t="str">
            <v>Pośrednie</v>
          </cell>
          <cell r="J32" t="str">
            <v>Pozostałe koszty</v>
          </cell>
        </row>
        <row r="33">
          <cell r="A33" t="str">
            <v>14</v>
          </cell>
          <cell r="B33" t="str">
            <v>505 /1-14-800</v>
          </cell>
          <cell r="C33" t="str">
            <v>Tkalnia, Koszty zakupu.</v>
          </cell>
          <cell r="D33">
            <v>0</v>
          </cell>
          <cell r="E33">
            <v>0</v>
          </cell>
          <cell r="F33">
            <v>199.5</v>
          </cell>
          <cell r="G33">
            <v>0</v>
          </cell>
          <cell r="H33">
            <v>199.5</v>
          </cell>
          <cell r="I33" t="str">
            <v>Pośrednie</v>
          </cell>
          <cell r="J33" t="str">
            <v>Pozostałe koszty</v>
          </cell>
        </row>
        <row r="34">
          <cell r="A34" t="str">
            <v>15</v>
          </cell>
          <cell r="B34" t="str">
            <v>505 /1-15-112</v>
          </cell>
          <cell r="C34" t="str">
            <v>Wyko¤czalnia, Zu§.prz‘dzy</v>
          </cell>
          <cell r="D34">
            <v>0</v>
          </cell>
          <cell r="E34">
            <v>0</v>
          </cell>
          <cell r="F34">
            <v>471.01</v>
          </cell>
          <cell r="G34">
            <v>0</v>
          </cell>
          <cell r="H34">
            <v>471.01</v>
          </cell>
          <cell r="I34" t="str">
            <v>Pośrednie</v>
          </cell>
          <cell r="J34" t="str">
            <v>Pozostałe koszty</v>
          </cell>
        </row>
        <row r="35">
          <cell r="A35" t="str">
            <v>15</v>
          </cell>
          <cell r="B35" t="str">
            <v>505 /1-15-122</v>
          </cell>
          <cell r="C35" t="str">
            <v>Wyko¤czalnia, Zu§.žr.pomocn.</v>
          </cell>
          <cell r="D35">
            <v>0</v>
          </cell>
          <cell r="E35">
            <v>0</v>
          </cell>
          <cell r="F35">
            <v>309.6</v>
          </cell>
          <cell r="G35">
            <v>0</v>
          </cell>
          <cell r="H35">
            <v>309.6</v>
          </cell>
          <cell r="I35" t="str">
            <v>Pośrednie</v>
          </cell>
          <cell r="J35" t="str">
            <v>Pozostałe koszty</v>
          </cell>
        </row>
        <row r="36">
          <cell r="A36" t="str">
            <v>15</v>
          </cell>
          <cell r="B36" t="str">
            <v>505 /1-15-142</v>
          </cell>
          <cell r="C36" t="str">
            <v>Wyko¤czalnia, Mater.pozost.</v>
          </cell>
          <cell r="D36">
            <v>0</v>
          </cell>
          <cell r="E36">
            <v>0</v>
          </cell>
          <cell r="F36">
            <v>49432.63</v>
          </cell>
          <cell r="G36">
            <v>0</v>
          </cell>
          <cell r="H36">
            <v>49432.63</v>
          </cell>
          <cell r="I36" t="str">
            <v>Pośrednie</v>
          </cell>
          <cell r="J36" t="str">
            <v>Pozostałe materiały</v>
          </cell>
        </row>
        <row r="37">
          <cell r="A37" t="str">
            <v>15</v>
          </cell>
          <cell r="B37" t="str">
            <v>505 /1-15-151</v>
          </cell>
          <cell r="C37" t="str">
            <v>Wyko¤czalnia, Zu§.energ.elektr</v>
          </cell>
          <cell r="D37">
            <v>0</v>
          </cell>
          <cell r="E37">
            <v>0</v>
          </cell>
          <cell r="F37">
            <v>44289.63</v>
          </cell>
          <cell r="G37">
            <v>0</v>
          </cell>
          <cell r="H37">
            <v>44289.63</v>
          </cell>
          <cell r="I37" t="str">
            <v>Pośrednie</v>
          </cell>
          <cell r="J37" t="str">
            <v>Energia elektryczna</v>
          </cell>
        </row>
        <row r="38">
          <cell r="A38" t="str">
            <v>15</v>
          </cell>
          <cell r="B38" t="str">
            <v>505 /1-15-153</v>
          </cell>
          <cell r="C38" t="str">
            <v>Wyko¤czalnia, Zu§.energ.ciepl.</v>
          </cell>
          <cell r="D38">
            <v>0</v>
          </cell>
          <cell r="E38">
            <v>0</v>
          </cell>
          <cell r="F38">
            <v>143954.82</v>
          </cell>
          <cell r="G38">
            <v>0</v>
          </cell>
          <cell r="H38">
            <v>143954.82</v>
          </cell>
          <cell r="I38" t="str">
            <v>Pośrednie</v>
          </cell>
          <cell r="J38" t="str">
            <v>Energia cieplna-techn.</v>
          </cell>
        </row>
        <row r="39">
          <cell r="A39" t="str">
            <v>15</v>
          </cell>
          <cell r="B39" t="str">
            <v>505 /1-15-800</v>
          </cell>
          <cell r="C39" t="str">
            <v>Wyko¤czalnia, k-ty zakupu</v>
          </cell>
          <cell r="D39">
            <v>0</v>
          </cell>
          <cell r="E39">
            <v>0</v>
          </cell>
          <cell r="F39">
            <v>736.38</v>
          </cell>
          <cell r="G39">
            <v>0</v>
          </cell>
          <cell r="H39">
            <v>736.38</v>
          </cell>
          <cell r="I39" t="str">
            <v>Pośrednie</v>
          </cell>
          <cell r="J39" t="str">
            <v>Pozostałe koszty</v>
          </cell>
        </row>
        <row r="40">
          <cell r="A40" t="str">
            <v>14</v>
          </cell>
          <cell r="B40" t="str">
            <v>506 /1-14-010</v>
          </cell>
          <cell r="C40" t="str">
            <v>Tkalnia, Amortyz.žr.trwa’ych</v>
          </cell>
          <cell r="D40">
            <v>0</v>
          </cell>
          <cell r="E40">
            <v>0</v>
          </cell>
          <cell r="F40">
            <v>284086.55</v>
          </cell>
          <cell r="G40">
            <v>0</v>
          </cell>
          <cell r="H40">
            <v>284086.55</v>
          </cell>
          <cell r="I40" t="str">
            <v>Pośrednie</v>
          </cell>
          <cell r="J40" t="str">
            <v>Amortyzacja środków trwałych</v>
          </cell>
        </row>
        <row r="41">
          <cell r="A41" t="str">
            <v>14</v>
          </cell>
          <cell r="B41" t="str">
            <v>506 /1-14-020</v>
          </cell>
          <cell r="C41" t="str">
            <v>Tkalnia, Amortyz.wart.niem.</v>
          </cell>
          <cell r="D41">
            <v>0</v>
          </cell>
          <cell r="E41">
            <v>0</v>
          </cell>
          <cell r="F41">
            <v>7120.08</v>
          </cell>
          <cell r="G41">
            <v>0</v>
          </cell>
          <cell r="H41">
            <v>7120.08</v>
          </cell>
          <cell r="I41" t="str">
            <v>Pośrednie</v>
          </cell>
          <cell r="J41" t="str">
            <v>Pozostałe koszty</v>
          </cell>
        </row>
        <row r="42">
          <cell r="A42" t="str">
            <v>14</v>
          </cell>
          <cell r="B42" t="str">
            <v>506 /1-14-114</v>
          </cell>
          <cell r="C42" t="str">
            <v>Tkalnia, Tkanina z zak.</v>
          </cell>
          <cell r="D42">
            <v>0</v>
          </cell>
          <cell r="E42">
            <v>0</v>
          </cell>
          <cell r="F42">
            <v>934</v>
          </cell>
          <cell r="G42">
            <v>0</v>
          </cell>
          <cell r="H42">
            <v>934</v>
          </cell>
          <cell r="I42" t="str">
            <v>Pośrednie</v>
          </cell>
          <cell r="J42" t="str">
            <v>Pozostałe koszty</v>
          </cell>
        </row>
        <row r="43">
          <cell r="A43" t="str">
            <v>14</v>
          </cell>
          <cell r="B43" t="str">
            <v>506 /1-14-122</v>
          </cell>
          <cell r="C43" t="str">
            <v>Tkalnia, Zu§.žr.pomocn.</v>
          </cell>
          <cell r="D43">
            <v>0</v>
          </cell>
          <cell r="E43">
            <v>0</v>
          </cell>
          <cell r="F43">
            <v>47.57</v>
          </cell>
          <cell r="G43">
            <v>0</v>
          </cell>
          <cell r="H43">
            <v>47.57</v>
          </cell>
          <cell r="I43" t="str">
            <v>Pośrednie</v>
          </cell>
          <cell r="J43" t="str">
            <v>Pozostałe koszty</v>
          </cell>
        </row>
        <row r="44">
          <cell r="A44" t="str">
            <v>14</v>
          </cell>
          <cell r="B44" t="str">
            <v>506 /1-14-141</v>
          </cell>
          <cell r="C44" t="str">
            <v>Tkalnia, Mater.biurowe</v>
          </cell>
          <cell r="D44">
            <v>0</v>
          </cell>
          <cell r="E44">
            <v>0</v>
          </cell>
          <cell r="F44">
            <v>809.94</v>
          </cell>
          <cell r="G44">
            <v>0</v>
          </cell>
          <cell r="H44">
            <v>809.94</v>
          </cell>
          <cell r="I44" t="str">
            <v>Pośrednie</v>
          </cell>
          <cell r="J44" t="str">
            <v>Pozostałe koszty</v>
          </cell>
        </row>
        <row r="45">
          <cell r="A45" t="str">
            <v>14</v>
          </cell>
          <cell r="B45" t="str">
            <v>506 /1-14-142</v>
          </cell>
          <cell r="C45" t="str">
            <v>Tkalnia, Mater.pozost.</v>
          </cell>
          <cell r="D45">
            <v>0</v>
          </cell>
          <cell r="E45">
            <v>0</v>
          </cell>
          <cell r="F45">
            <v>152381.03</v>
          </cell>
          <cell r="G45">
            <v>0</v>
          </cell>
          <cell r="H45">
            <v>152381.03</v>
          </cell>
          <cell r="I45" t="str">
            <v>Pośrednie</v>
          </cell>
          <cell r="J45" t="str">
            <v>Pozostałe materiały</v>
          </cell>
        </row>
        <row r="46">
          <cell r="A46" t="str">
            <v>14</v>
          </cell>
          <cell r="B46" t="str">
            <v>506 /1-14-152</v>
          </cell>
          <cell r="C46" t="str">
            <v>Tkalnia, Zu§.wody</v>
          </cell>
          <cell r="D46">
            <v>0</v>
          </cell>
          <cell r="E46">
            <v>0</v>
          </cell>
          <cell r="F46">
            <v>7973.32</v>
          </cell>
          <cell r="G46">
            <v>0</v>
          </cell>
          <cell r="H46">
            <v>7973.32</v>
          </cell>
          <cell r="I46" t="str">
            <v>Pośrednie</v>
          </cell>
          <cell r="J46" t="str">
            <v>Woda-socjal.</v>
          </cell>
        </row>
        <row r="47">
          <cell r="A47" t="str">
            <v>14</v>
          </cell>
          <cell r="B47" t="str">
            <v>506 /1-14-153</v>
          </cell>
          <cell r="C47" t="str">
            <v>Tkalnia, Zu§.energ.ciepl.</v>
          </cell>
          <cell r="D47">
            <v>0</v>
          </cell>
          <cell r="E47">
            <v>0</v>
          </cell>
          <cell r="F47">
            <v>59661.77</v>
          </cell>
          <cell r="G47">
            <v>0</v>
          </cell>
          <cell r="H47">
            <v>59661.77</v>
          </cell>
          <cell r="I47" t="str">
            <v>Pośrednie</v>
          </cell>
          <cell r="J47" t="str">
            <v>Energia cieplna-ogrzew.</v>
          </cell>
        </row>
        <row r="48">
          <cell r="A48" t="str">
            <v>14</v>
          </cell>
          <cell r="B48" t="str">
            <v>506 /1-14-215</v>
          </cell>
          <cell r="C48" t="str">
            <v>Tkalnia, Us’.transp.w’.</v>
          </cell>
          <cell r="D48">
            <v>0</v>
          </cell>
          <cell r="E48">
            <v>0</v>
          </cell>
          <cell r="F48">
            <v>1511.35</v>
          </cell>
          <cell r="G48">
            <v>0</v>
          </cell>
          <cell r="H48">
            <v>1511.35</v>
          </cell>
          <cell r="I48" t="str">
            <v>Pośrednie</v>
          </cell>
          <cell r="J48" t="str">
            <v>Pozostałe koszty</v>
          </cell>
        </row>
        <row r="49">
          <cell r="A49" t="str">
            <v>14</v>
          </cell>
          <cell r="B49" t="str">
            <v>506 /1-14-221</v>
          </cell>
          <cell r="C49" t="str">
            <v>Tkalnia, Us’.rem.-budynki</v>
          </cell>
          <cell r="D49">
            <v>0</v>
          </cell>
          <cell r="E49">
            <v>0</v>
          </cell>
          <cell r="F49">
            <v>73722.35</v>
          </cell>
          <cell r="G49">
            <v>0</v>
          </cell>
          <cell r="H49">
            <v>73722.35</v>
          </cell>
          <cell r="I49" t="str">
            <v>Pośrednie</v>
          </cell>
          <cell r="J49" t="str">
            <v>Remonty budynków i budowli</v>
          </cell>
        </row>
        <row r="50">
          <cell r="A50" t="str">
            <v>14</v>
          </cell>
          <cell r="B50" t="str">
            <v>506 /1-14-224</v>
          </cell>
          <cell r="C50" t="str">
            <v>Tkalnia, Us’.rem.-masz.i urz.p</v>
          </cell>
          <cell r="D50">
            <v>0</v>
          </cell>
          <cell r="E50">
            <v>0</v>
          </cell>
          <cell r="F50">
            <v>11028.9</v>
          </cell>
          <cell r="G50">
            <v>0</v>
          </cell>
          <cell r="H50">
            <v>11028.9</v>
          </cell>
          <cell r="I50" t="str">
            <v>Pośrednie</v>
          </cell>
          <cell r="J50" t="str">
            <v>Remonty maszyn i urządzeń</v>
          </cell>
        </row>
        <row r="51">
          <cell r="A51" t="str">
            <v>14</v>
          </cell>
          <cell r="B51" t="str">
            <v>506 /1-14-225</v>
          </cell>
          <cell r="C51" t="str">
            <v>Tkalnia, Us’.rem.-poz.masz.i u</v>
          </cell>
          <cell r="D51">
            <v>0</v>
          </cell>
          <cell r="E51">
            <v>0</v>
          </cell>
          <cell r="F51">
            <v>297.8</v>
          </cell>
          <cell r="G51">
            <v>0</v>
          </cell>
          <cell r="H51">
            <v>297.8</v>
          </cell>
          <cell r="I51" t="str">
            <v>Pośrednie</v>
          </cell>
          <cell r="J51" t="str">
            <v>Remonty maszyn i urządzeń</v>
          </cell>
        </row>
        <row r="52">
          <cell r="A52" t="str">
            <v>14</v>
          </cell>
          <cell r="B52" t="str">
            <v>506 /1-14-228</v>
          </cell>
          <cell r="C52" t="str">
            <v>Tkalnia, Us’.rem.-narz. i przy</v>
          </cell>
          <cell r="D52">
            <v>0</v>
          </cell>
          <cell r="E52">
            <v>0</v>
          </cell>
          <cell r="F52">
            <v>1277</v>
          </cell>
          <cell r="G52">
            <v>0</v>
          </cell>
          <cell r="H52">
            <v>1277</v>
          </cell>
          <cell r="I52" t="str">
            <v>Pośrednie</v>
          </cell>
          <cell r="J52" t="str">
            <v>Remonty pozostałe</v>
          </cell>
        </row>
        <row r="53">
          <cell r="A53" t="str">
            <v>14</v>
          </cell>
          <cell r="B53" t="str">
            <v>506 /1-14-229</v>
          </cell>
          <cell r="C53" t="str">
            <v>Tkalnia, Us’.rem.-pozost.</v>
          </cell>
          <cell r="D53">
            <v>0</v>
          </cell>
          <cell r="E53">
            <v>0</v>
          </cell>
          <cell r="F53">
            <v>17.5</v>
          </cell>
          <cell r="G53">
            <v>0</v>
          </cell>
          <cell r="H53">
            <v>17.5</v>
          </cell>
          <cell r="I53" t="str">
            <v>Pośrednie</v>
          </cell>
          <cell r="J53" t="str">
            <v>Remonty pozostałe</v>
          </cell>
        </row>
        <row r="54">
          <cell r="A54" t="str">
            <v>14</v>
          </cell>
          <cell r="B54" t="str">
            <v>506 /1-14-241</v>
          </cell>
          <cell r="C54" t="str">
            <v>Tkalnia, Us’.’†czn.-rozmowy</v>
          </cell>
          <cell r="D54">
            <v>0</v>
          </cell>
          <cell r="E54">
            <v>0</v>
          </cell>
          <cell r="F54">
            <v>66.6</v>
          </cell>
          <cell r="G54">
            <v>0</v>
          </cell>
          <cell r="H54">
            <v>66.6</v>
          </cell>
          <cell r="I54" t="str">
            <v>Pośrednie</v>
          </cell>
          <cell r="J54" t="str">
            <v>Pozostałe koszty</v>
          </cell>
        </row>
        <row r="55">
          <cell r="A55" t="str">
            <v>14</v>
          </cell>
          <cell r="B55" t="str">
            <v>506 /1-14-254</v>
          </cell>
          <cell r="C55" t="str">
            <v>Tkalnia, Us’.poz.-komunalne</v>
          </cell>
          <cell r="D55">
            <v>0</v>
          </cell>
          <cell r="E55">
            <v>0</v>
          </cell>
          <cell r="F55">
            <v>6667.47</v>
          </cell>
          <cell r="G55">
            <v>0</v>
          </cell>
          <cell r="H55">
            <v>6667.47</v>
          </cell>
          <cell r="I55" t="str">
            <v>Pośrednie</v>
          </cell>
          <cell r="J55" t="str">
            <v>Odbiór ścieków</v>
          </cell>
        </row>
        <row r="56">
          <cell r="A56" t="str">
            <v>14</v>
          </cell>
          <cell r="B56" t="str">
            <v>506 /1-14-255</v>
          </cell>
          <cell r="C56" t="str">
            <v>Tkalnia, Us’.poz.-kopiow.desen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 t="str">
            <v>Pośrednie</v>
          </cell>
          <cell r="J56" t="str">
            <v>Kopiowanie deseni</v>
          </cell>
        </row>
        <row r="57">
          <cell r="A57" t="str">
            <v>14</v>
          </cell>
          <cell r="B57" t="str">
            <v>506 /1-14-257</v>
          </cell>
          <cell r="C57" t="str">
            <v>Tkalnia, Us’.poz.-"Leasing"</v>
          </cell>
          <cell r="D57">
            <v>0</v>
          </cell>
          <cell r="E57">
            <v>0</v>
          </cell>
          <cell r="F57">
            <v>3110.43</v>
          </cell>
          <cell r="G57">
            <v>0</v>
          </cell>
          <cell r="H57">
            <v>3110.43</v>
          </cell>
          <cell r="I57" t="str">
            <v>Pośrednie</v>
          </cell>
          <cell r="J57" t="str">
            <v>Pozostałe koszty</v>
          </cell>
        </row>
        <row r="58">
          <cell r="A58" t="str">
            <v>14</v>
          </cell>
          <cell r="B58" t="str">
            <v>506 /1-14-259</v>
          </cell>
          <cell r="C58" t="str">
            <v>Tkalnia, Us’.poz.-inne</v>
          </cell>
          <cell r="D58">
            <v>0</v>
          </cell>
          <cell r="E58">
            <v>0</v>
          </cell>
          <cell r="F58">
            <v>1532.94</v>
          </cell>
          <cell r="G58">
            <v>0</v>
          </cell>
          <cell r="H58">
            <v>1532.94</v>
          </cell>
          <cell r="I58" t="str">
            <v>Pośrednie</v>
          </cell>
          <cell r="J58" t="str">
            <v>Pozostałe koszty</v>
          </cell>
        </row>
        <row r="59">
          <cell r="A59" t="str">
            <v>14</v>
          </cell>
          <cell r="B59" t="str">
            <v>506 /1-14-261</v>
          </cell>
          <cell r="C59" t="str">
            <v>Tkalnia, Rem.w’.-budynki</v>
          </cell>
          <cell r="D59">
            <v>0</v>
          </cell>
          <cell r="E59">
            <v>0</v>
          </cell>
          <cell r="F59">
            <v>29267.47</v>
          </cell>
          <cell r="G59">
            <v>0</v>
          </cell>
          <cell r="H59">
            <v>29267.47</v>
          </cell>
          <cell r="I59" t="str">
            <v>Pośrednie</v>
          </cell>
          <cell r="J59" t="str">
            <v>Remonty budynków i budowli</v>
          </cell>
        </row>
        <row r="60">
          <cell r="A60" t="str">
            <v>14</v>
          </cell>
          <cell r="B60" t="str">
            <v>506 /1-14-262</v>
          </cell>
          <cell r="C60" t="str">
            <v>Tkalnia, Rem.w’.- budowle</v>
          </cell>
          <cell r="D60">
            <v>0</v>
          </cell>
          <cell r="E60">
            <v>0</v>
          </cell>
          <cell r="F60">
            <v>2051.53</v>
          </cell>
          <cell r="G60">
            <v>0</v>
          </cell>
          <cell r="H60">
            <v>2051.53</v>
          </cell>
          <cell r="I60" t="str">
            <v>Pośrednie</v>
          </cell>
          <cell r="J60" t="str">
            <v>Remonty budynków i budowli</v>
          </cell>
        </row>
        <row r="61">
          <cell r="A61" t="str">
            <v>14</v>
          </cell>
          <cell r="B61" t="str">
            <v>506 /1-14-264</v>
          </cell>
          <cell r="C61" t="str">
            <v>Tkalnia, Rem.w’.-masz.i urz.pr</v>
          </cell>
          <cell r="D61">
            <v>0</v>
          </cell>
          <cell r="E61">
            <v>0</v>
          </cell>
          <cell r="F61">
            <v>58322.28</v>
          </cell>
          <cell r="G61">
            <v>0</v>
          </cell>
          <cell r="H61">
            <v>58322.28</v>
          </cell>
          <cell r="I61" t="str">
            <v>Pośrednie</v>
          </cell>
          <cell r="J61" t="str">
            <v>Remonty maszyn i urządzeń</v>
          </cell>
        </row>
        <row r="62">
          <cell r="A62" t="str">
            <v>14</v>
          </cell>
          <cell r="B62" t="str">
            <v>506 /1-14-265</v>
          </cell>
          <cell r="C62" t="str">
            <v>Tkalnia, Rem.w’.-masz.i urz.te</v>
          </cell>
          <cell r="D62">
            <v>0</v>
          </cell>
          <cell r="E62">
            <v>0</v>
          </cell>
          <cell r="F62">
            <v>2895.89</v>
          </cell>
          <cell r="G62">
            <v>0</v>
          </cell>
          <cell r="H62">
            <v>2895.89</v>
          </cell>
          <cell r="I62" t="str">
            <v>Pośrednie</v>
          </cell>
          <cell r="J62" t="str">
            <v>Remonty maszyn i urządzeń</v>
          </cell>
        </row>
        <row r="63">
          <cell r="A63" t="str">
            <v>14</v>
          </cell>
          <cell r="B63" t="str">
            <v>506 /1-14-267</v>
          </cell>
          <cell r="C63" t="str">
            <v>Tkalnia, Rem.w’.-poj.mech.</v>
          </cell>
          <cell r="D63">
            <v>0</v>
          </cell>
          <cell r="E63">
            <v>0</v>
          </cell>
          <cell r="F63">
            <v>586.91</v>
          </cell>
          <cell r="G63">
            <v>0</v>
          </cell>
          <cell r="H63">
            <v>586.91</v>
          </cell>
          <cell r="I63" t="str">
            <v>Pośrednie</v>
          </cell>
          <cell r="J63" t="str">
            <v>Remonty pozostałe</v>
          </cell>
        </row>
        <row r="64">
          <cell r="A64" t="str">
            <v>14</v>
          </cell>
          <cell r="B64" t="str">
            <v>506 /1-14-268</v>
          </cell>
          <cell r="C64" t="str">
            <v>Tkalnia, Rem.w’.-narz.i przyrz</v>
          </cell>
          <cell r="D64">
            <v>0</v>
          </cell>
          <cell r="E64">
            <v>0</v>
          </cell>
          <cell r="F64">
            <v>3564.65</v>
          </cell>
          <cell r="G64">
            <v>0</v>
          </cell>
          <cell r="H64">
            <v>3564.65</v>
          </cell>
          <cell r="I64" t="str">
            <v>Pośrednie</v>
          </cell>
          <cell r="J64" t="str">
            <v>Remonty pozostałe</v>
          </cell>
        </row>
        <row r="65">
          <cell r="A65" t="str">
            <v>14</v>
          </cell>
          <cell r="B65" t="str">
            <v>506 /1-14-311</v>
          </cell>
          <cell r="C65" t="str">
            <v>Tkalnia, Podatek od nieruch.</v>
          </cell>
          <cell r="D65">
            <v>0</v>
          </cell>
          <cell r="E65">
            <v>0</v>
          </cell>
          <cell r="F65">
            <v>55738.98</v>
          </cell>
          <cell r="G65">
            <v>0</v>
          </cell>
          <cell r="H65">
            <v>55738.98</v>
          </cell>
          <cell r="I65" t="str">
            <v>Pośrednie</v>
          </cell>
          <cell r="J65" t="str">
            <v>Podatek od nieruchomości</v>
          </cell>
        </row>
        <row r="66">
          <cell r="A66" t="str">
            <v>14</v>
          </cell>
          <cell r="B66" t="str">
            <v>506 /1-14-312</v>
          </cell>
          <cell r="C66" t="str">
            <v>Tkalnia, Podatek gruntowy</v>
          </cell>
          <cell r="D66">
            <v>0</v>
          </cell>
          <cell r="E66">
            <v>0</v>
          </cell>
          <cell r="F66">
            <v>1403</v>
          </cell>
          <cell r="G66">
            <v>0</v>
          </cell>
          <cell r="H66">
            <v>1403</v>
          </cell>
          <cell r="I66" t="str">
            <v>Pośrednie</v>
          </cell>
          <cell r="J66" t="str">
            <v>Pozostałe koszty</v>
          </cell>
        </row>
        <row r="67">
          <cell r="A67" t="str">
            <v>14</v>
          </cell>
          <cell r="B67" t="str">
            <v>506 /1-14-322</v>
          </cell>
          <cell r="C67" t="str">
            <v>Tkalnia, Op’aty pozosta’e</v>
          </cell>
          <cell r="D67">
            <v>0</v>
          </cell>
          <cell r="E67">
            <v>0</v>
          </cell>
          <cell r="F67">
            <v>147.79</v>
          </cell>
          <cell r="G67">
            <v>0</v>
          </cell>
          <cell r="H67">
            <v>147.79</v>
          </cell>
          <cell r="I67" t="str">
            <v>Pośrednie</v>
          </cell>
          <cell r="J67" t="str">
            <v>Pozostałe koszty</v>
          </cell>
        </row>
        <row r="68">
          <cell r="A68" t="str">
            <v>14</v>
          </cell>
          <cell r="B68" t="str">
            <v>506 /1-14-410</v>
          </cell>
          <cell r="C68" t="str">
            <v>Tkalnia, Wynagr.-osobowy f.p’a</v>
          </cell>
          <cell r="D68">
            <v>0</v>
          </cell>
          <cell r="E68">
            <v>0</v>
          </cell>
          <cell r="F68">
            <v>343396.29</v>
          </cell>
          <cell r="G68">
            <v>0</v>
          </cell>
          <cell r="H68">
            <v>343396.29</v>
          </cell>
          <cell r="I68" t="str">
            <v>Pośrednie</v>
          </cell>
          <cell r="J68" t="str">
            <v>Wynagrodzenia pośr. z narz.</v>
          </cell>
        </row>
        <row r="69">
          <cell r="A69" t="str">
            <v>14</v>
          </cell>
          <cell r="B69" t="str">
            <v>506 /1-14-420</v>
          </cell>
          <cell r="C69" t="str">
            <v>Tkalnia, Wynagr.-bezosob.f.p’a</v>
          </cell>
          <cell r="D69">
            <v>0</v>
          </cell>
          <cell r="E69">
            <v>0</v>
          </cell>
          <cell r="F69">
            <v>3190</v>
          </cell>
          <cell r="G69">
            <v>0</v>
          </cell>
          <cell r="H69">
            <v>3190</v>
          </cell>
          <cell r="I69" t="str">
            <v>Pośrednie</v>
          </cell>
          <cell r="J69" t="str">
            <v>Wynagrodzenia pośr. z narz.</v>
          </cell>
        </row>
        <row r="70">
          <cell r="A70" t="str">
            <v>14</v>
          </cell>
          <cell r="B70" t="str">
            <v>506 /1-14-511</v>
          </cell>
          <cell r="C70" t="str">
            <v>Tkalnia, w.na rz.prac.-BHP</v>
          </cell>
          <cell r="D70">
            <v>0</v>
          </cell>
          <cell r="E70">
            <v>0</v>
          </cell>
          <cell r="F70">
            <v>13706.78</v>
          </cell>
          <cell r="G70">
            <v>0</v>
          </cell>
          <cell r="H70">
            <v>13706.78</v>
          </cell>
          <cell r="I70" t="str">
            <v>Pośrednie</v>
          </cell>
          <cell r="J70" t="str">
            <v>Pozostałe świad. na rzecz prac.</v>
          </cell>
        </row>
        <row r="71">
          <cell r="A71" t="str">
            <v>14</v>
          </cell>
          <cell r="B71" t="str">
            <v>506 /1-14-521</v>
          </cell>
          <cell r="C71" t="str">
            <v>Tkalnia, w.na rz.prac.-nal.f.</v>
          </cell>
          <cell r="D71">
            <v>0</v>
          </cell>
          <cell r="E71">
            <v>0</v>
          </cell>
          <cell r="F71">
            <v>45347.4</v>
          </cell>
          <cell r="G71">
            <v>0</v>
          </cell>
          <cell r="H71">
            <v>45347.4</v>
          </cell>
          <cell r="I71" t="str">
            <v>Pośrednie</v>
          </cell>
          <cell r="J71" t="str">
            <v>Pozostałe świad. na rzecz prac.</v>
          </cell>
        </row>
        <row r="72">
          <cell r="A72" t="str">
            <v>14</v>
          </cell>
          <cell r="B72" t="str">
            <v>506 /1-14-522</v>
          </cell>
          <cell r="C72" t="str">
            <v>Tkalnia, w.na rz.prac.-narz.n</v>
          </cell>
          <cell r="D72">
            <v>0</v>
          </cell>
          <cell r="E72">
            <v>0</v>
          </cell>
          <cell r="F72">
            <v>151710.93</v>
          </cell>
          <cell r="G72">
            <v>0</v>
          </cell>
          <cell r="H72">
            <v>151710.93</v>
          </cell>
          <cell r="I72" t="str">
            <v>Pośrednie</v>
          </cell>
          <cell r="J72" t="str">
            <v>Wynagrodzenia pośr. z narz.</v>
          </cell>
        </row>
        <row r="73">
          <cell r="A73" t="str">
            <v>14</v>
          </cell>
          <cell r="B73" t="str">
            <v>506 /1-14-531</v>
          </cell>
          <cell r="C73" t="str">
            <v>Tkalnia, w.na rz.prac.-szkole</v>
          </cell>
          <cell r="D73">
            <v>0</v>
          </cell>
          <cell r="E73">
            <v>0</v>
          </cell>
          <cell r="F73">
            <v>1733</v>
          </cell>
          <cell r="G73">
            <v>0</v>
          </cell>
          <cell r="H73">
            <v>1733</v>
          </cell>
          <cell r="I73" t="str">
            <v>Pośrednie</v>
          </cell>
          <cell r="J73" t="str">
            <v>Pozostałe świad. na rzecz prac.</v>
          </cell>
        </row>
        <row r="74">
          <cell r="A74" t="str">
            <v>14</v>
          </cell>
          <cell r="B74" t="str">
            <v>506 /1-14-532</v>
          </cell>
          <cell r="C74" t="str">
            <v>Tkalnia, w.na rz.prac.-inne</v>
          </cell>
          <cell r="D74">
            <v>0</v>
          </cell>
          <cell r="E74">
            <v>0</v>
          </cell>
          <cell r="F74">
            <v>5099.38</v>
          </cell>
          <cell r="G74">
            <v>0</v>
          </cell>
          <cell r="H74">
            <v>5099.38</v>
          </cell>
          <cell r="I74" t="str">
            <v>Pośrednie</v>
          </cell>
          <cell r="J74" t="str">
            <v>Pozostałe świad. na rzecz prac.</v>
          </cell>
        </row>
        <row r="75">
          <cell r="A75" t="str">
            <v>14</v>
          </cell>
          <cell r="B75" t="str">
            <v>506 /1-14-731</v>
          </cell>
          <cell r="C75" t="str">
            <v>Tkalnia, Wyp’.nie zal.do wynag</v>
          </cell>
          <cell r="D75">
            <v>0</v>
          </cell>
          <cell r="E75">
            <v>0</v>
          </cell>
          <cell r="F75">
            <v>610.14</v>
          </cell>
          <cell r="G75">
            <v>0</v>
          </cell>
          <cell r="H75">
            <v>610.14</v>
          </cell>
          <cell r="I75" t="str">
            <v>Pośrednie</v>
          </cell>
          <cell r="J75" t="str">
            <v>Pozostałe świad. na rzecz prac.</v>
          </cell>
        </row>
        <row r="76">
          <cell r="A76" t="str">
            <v>14</v>
          </cell>
          <cell r="B76" t="str">
            <v>506 /1-14-761</v>
          </cell>
          <cell r="C76" t="str">
            <v>Tkalnia, Ubezp.maj†tkowe</v>
          </cell>
          <cell r="D76">
            <v>0</v>
          </cell>
          <cell r="E76">
            <v>0</v>
          </cell>
          <cell r="F76">
            <v>165.08</v>
          </cell>
          <cell r="G76">
            <v>0</v>
          </cell>
          <cell r="H76">
            <v>165.08</v>
          </cell>
          <cell r="I76" t="str">
            <v>Pośrednie</v>
          </cell>
          <cell r="J76" t="str">
            <v>Pozostałe koszty</v>
          </cell>
        </row>
        <row r="77">
          <cell r="A77" t="str">
            <v>14</v>
          </cell>
          <cell r="B77" t="str">
            <v>506 /1-14-800</v>
          </cell>
          <cell r="C77" t="str">
            <v>Tkalnia, Koszty zakupu.</v>
          </cell>
          <cell r="D77">
            <v>0</v>
          </cell>
          <cell r="E77">
            <v>0</v>
          </cell>
          <cell r="F77">
            <v>5038.48</v>
          </cell>
          <cell r="G77">
            <v>0</v>
          </cell>
          <cell r="H77">
            <v>5038.48</v>
          </cell>
          <cell r="I77" t="str">
            <v>Pośrednie</v>
          </cell>
          <cell r="J77" t="str">
            <v>Pozostałe koszty</v>
          </cell>
        </row>
        <row r="78">
          <cell r="A78" t="str">
            <v>15</v>
          </cell>
          <cell r="B78" t="str">
            <v>506 /1-15-010</v>
          </cell>
          <cell r="C78" t="str">
            <v>Wyko¤czalnia, Amortyz.žr.trwa’</v>
          </cell>
          <cell r="D78">
            <v>0</v>
          </cell>
          <cell r="E78">
            <v>0</v>
          </cell>
          <cell r="F78">
            <v>51645.96</v>
          </cell>
          <cell r="G78">
            <v>0</v>
          </cell>
          <cell r="H78">
            <v>51645.96</v>
          </cell>
          <cell r="I78" t="str">
            <v>Pośrednie</v>
          </cell>
          <cell r="J78" t="str">
            <v>Amortyzacja środków trwałych</v>
          </cell>
        </row>
        <row r="79">
          <cell r="A79" t="str">
            <v>15</v>
          </cell>
          <cell r="B79" t="str">
            <v>506 /1-15-141</v>
          </cell>
          <cell r="C79" t="str">
            <v>Wyko¤czalnia, Mater.biurowe</v>
          </cell>
          <cell r="D79">
            <v>0</v>
          </cell>
          <cell r="E79">
            <v>0</v>
          </cell>
          <cell r="F79">
            <v>486.74</v>
          </cell>
          <cell r="G79">
            <v>0</v>
          </cell>
          <cell r="H79">
            <v>486.74</v>
          </cell>
          <cell r="I79" t="str">
            <v>Pośrednie</v>
          </cell>
          <cell r="J79" t="str">
            <v>Pozostałe koszty</v>
          </cell>
        </row>
        <row r="80">
          <cell r="A80" t="str">
            <v>15</v>
          </cell>
          <cell r="B80" t="str">
            <v>506 /1-15-142</v>
          </cell>
          <cell r="C80" t="str">
            <v>Wyko¤czalnia, Mater.pozost.</v>
          </cell>
          <cell r="D80">
            <v>0</v>
          </cell>
          <cell r="E80">
            <v>0</v>
          </cell>
          <cell r="F80">
            <v>21515.26</v>
          </cell>
          <cell r="G80">
            <v>0</v>
          </cell>
          <cell r="H80">
            <v>21515.26</v>
          </cell>
          <cell r="I80" t="str">
            <v>Pośrednie</v>
          </cell>
          <cell r="J80" t="str">
            <v>Pozostałe materiały</v>
          </cell>
        </row>
        <row r="81">
          <cell r="A81" t="str">
            <v>15</v>
          </cell>
          <cell r="B81" t="str">
            <v>506 /1-15-152</v>
          </cell>
          <cell r="C81" t="str">
            <v>Wyko¤czalnia, Zu§.wody</v>
          </cell>
          <cell r="D81">
            <v>0</v>
          </cell>
          <cell r="E81">
            <v>0</v>
          </cell>
          <cell r="F81">
            <v>1324.65</v>
          </cell>
          <cell r="G81">
            <v>0</v>
          </cell>
          <cell r="H81">
            <v>1324.65</v>
          </cell>
          <cell r="I81" t="str">
            <v>Pośrednie</v>
          </cell>
          <cell r="J81" t="str">
            <v>Woda-socjal.</v>
          </cell>
        </row>
        <row r="82">
          <cell r="A82" t="str">
            <v>15</v>
          </cell>
          <cell r="B82" t="str">
            <v>506 /1-15-153</v>
          </cell>
          <cell r="C82" t="str">
            <v>Wyko¤czalnia, Zu§.energ.ciepl.</v>
          </cell>
          <cell r="D82">
            <v>0</v>
          </cell>
          <cell r="E82">
            <v>0</v>
          </cell>
          <cell r="F82">
            <v>24805.65</v>
          </cell>
          <cell r="G82">
            <v>0</v>
          </cell>
          <cell r="H82">
            <v>24805.65</v>
          </cell>
          <cell r="I82" t="str">
            <v>Pośrednie</v>
          </cell>
          <cell r="J82" t="str">
            <v>Energia cieplna-ogrzew.</v>
          </cell>
        </row>
        <row r="83">
          <cell r="A83" t="str">
            <v>15</v>
          </cell>
          <cell r="B83" t="str">
            <v>506 /1-15-215</v>
          </cell>
          <cell r="C83" t="str">
            <v>Wyko¤czalnia, Us’.tr.w’asne</v>
          </cell>
          <cell r="D83">
            <v>0</v>
          </cell>
          <cell r="E83">
            <v>0</v>
          </cell>
          <cell r="F83">
            <v>69.75</v>
          </cell>
          <cell r="G83">
            <v>0</v>
          </cell>
          <cell r="H83">
            <v>69.75</v>
          </cell>
          <cell r="I83" t="str">
            <v>Pośrednie</v>
          </cell>
          <cell r="J83" t="str">
            <v>Pozostałe koszty</v>
          </cell>
        </row>
        <row r="84">
          <cell r="A84" t="str">
            <v>15</v>
          </cell>
          <cell r="B84" t="str">
            <v>506 /1-15-221</v>
          </cell>
          <cell r="C84" t="str">
            <v>Wyko¤czalnia, Us’.rem.-budynki</v>
          </cell>
          <cell r="D84">
            <v>0</v>
          </cell>
          <cell r="E84">
            <v>0</v>
          </cell>
          <cell r="F84">
            <v>592.44</v>
          </cell>
          <cell r="G84">
            <v>0</v>
          </cell>
          <cell r="H84">
            <v>592.44</v>
          </cell>
          <cell r="I84" t="str">
            <v>Pośrednie</v>
          </cell>
          <cell r="J84" t="str">
            <v>Remonty budynków i budowli</v>
          </cell>
        </row>
        <row r="85">
          <cell r="A85" t="str">
            <v>15</v>
          </cell>
          <cell r="B85" t="str">
            <v>506 /1-15-224</v>
          </cell>
          <cell r="C85" t="str">
            <v>Wyko¤czalnia, Us’.rem.-masz.i</v>
          </cell>
          <cell r="D85">
            <v>0</v>
          </cell>
          <cell r="E85">
            <v>0</v>
          </cell>
          <cell r="F85">
            <v>503.04</v>
          </cell>
          <cell r="G85">
            <v>0</v>
          </cell>
          <cell r="H85">
            <v>503.04</v>
          </cell>
          <cell r="I85" t="str">
            <v>Pośrednie</v>
          </cell>
          <cell r="J85" t="str">
            <v>Remonty maszyn i urządzeń</v>
          </cell>
        </row>
        <row r="86">
          <cell r="A86" t="str">
            <v>15</v>
          </cell>
          <cell r="B86" t="str">
            <v>506 /1-15-225</v>
          </cell>
          <cell r="C86" t="str">
            <v>Wyko¤czalnia, Us’.rem.-poz.mas</v>
          </cell>
          <cell r="D86">
            <v>0</v>
          </cell>
          <cell r="E86">
            <v>0</v>
          </cell>
          <cell r="F86">
            <v>2048.69</v>
          </cell>
          <cell r="G86">
            <v>0</v>
          </cell>
          <cell r="H86">
            <v>2048.69</v>
          </cell>
          <cell r="I86" t="str">
            <v>Pośrednie</v>
          </cell>
          <cell r="J86" t="str">
            <v>Remonty maszyn i urządzeń</v>
          </cell>
        </row>
        <row r="87">
          <cell r="A87" t="str">
            <v>15</v>
          </cell>
          <cell r="B87" t="str">
            <v>506 /1-15-229</v>
          </cell>
          <cell r="C87" t="str">
            <v>Wyko¤czalnia, Us’.rem.-pozost.</v>
          </cell>
          <cell r="D87">
            <v>0</v>
          </cell>
          <cell r="E87">
            <v>0</v>
          </cell>
          <cell r="F87">
            <v>73.5</v>
          </cell>
          <cell r="G87">
            <v>0</v>
          </cell>
          <cell r="H87">
            <v>73.5</v>
          </cell>
          <cell r="I87" t="str">
            <v>Pośrednie</v>
          </cell>
          <cell r="J87" t="str">
            <v>Remonty pozostałe</v>
          </cell>
        </row>
        <row r="88">
          <cell r="A88" t="str">
            <v>15</v>
          </cell>
          <cell r="B88" t="str">
            <v>506 /1-15-254</v>
          </cell>
          <cell r="C88" t="str">
            <v>Wyko¤czalnia, Us’.poz.-komunal</v>
          </cell>
          <cell r="D88">
            <v>0</v>
          </cell>
          <cell r="E88">
            <v>0</v>
          </cell>
          <cell r="F88">
            <v>1152.6</v>
          </cell>
          <cell r="G88">
            <v>0</v>
          </cell>
          <cell r="H88">
            <v>1152.6</v>
          </cell>
          <cell r="I88" t="str">
            <v>Pośrednie</v>
          </cell>
          <cell r="J88" t="str">
            <v>Odbiór ścieków</v>
          </cell>
        </row>
        <row r="89">
          <cell r="A89" t="str">
            <v>15</v>
          </cell>
          <cell r="B89" t="str">
            <v>506 /1-15-259</v>
          </cell>
          <cell r="C89" t="str">
            <v>Wyko¤czalnia, Us’.poz.-inne</v>
          </cell>
          <cell r="D89">
            <v>0</v>
          </cell>
          <cell r="E89">
            <v>0</v>
          </cell>
          <cell r="F89">
            <v>1443.5</v>
          </cell>
          <cell r="G89">
            <v>0</v>
          </cell>
          <cell r="H89">
            <v>1443.5</v>
          </cell>
          <cell r="I89" t="str">
            <v>Pośrednie</v>
          </cell>
          <cell r="J89" t="str">
            <v>Pozostałe koszty</v>
          </cell>
        </row>
        <row r="90">
          <cell r="A90" t="str">
            <v>15</v>
          </cell>
          <cell r="B90" t="str">
            <v>506 /1-15-261</v>
          </cell>
          <cell r="C90" t="str">
            <v>Wyko¤czalnia, Rem.w’.-budynki</v>
          </cell>
          <cell r="D90">
            <v>0</v>
          </cell>
          <cell r="E90">
            <v>0</v>
          </cell>
          <cell r="F90">
            <v>13365.54</v>
          </cell>
          <cell r="G90">
            <v>0</v>
          </cell>
          <cell r="H90">
            <v>13365.54</v>
          </cell>
          <cell r="I90" t="str">
            <v>Pośrednie</v>
          </cell>
          <cell r="J90" t="str">
            <v>Remonty budynków i budowli</v>
          </cell>
        </row>
        <row r="91">
          <cell r="A91" t="str">
            <v>15</v>
          </cell>
          <cell r="B91" t="str">
            <v>506 /1-15-264</v>
          </cell>
          <cell r="C91" t="str">
            <v>Wyko¤czalnia, Rem.w’.-masz.i u</v>
          </cell>
          <cell r="D91">
            <v>0</v>
          </cell>
          <cell r="E91">
            <v>0</v>
          </cell>
          <cell r="F91">
            <v>4772.76</v>
          </cell>
          <cell r="G91">
            <v>0</v>
          </cell>
          <cell r="H91">
            <v>4772.76</v>
          </cell>
          <cell r="I91" t="str">
            <v>Pośrednie</v>
          </cell>
          <cell r="J91" t="str">
            <v>Remonty maszyn i urządzeń</v>
          </cell>
        </row>
        <row r="92">
          <cell r="A92" t="str">
            <v>15</v>
          </cell>
          <cell r="B92" t="str">
            <v>506 /1-15-265</v>
          </cell>
          <cell r="C92" t="str">
            <v>Wyko¤czalnia, Rem.w’.-poz.masz</v>
          </cell>
          <cell r="D92">
            <v>0</v>
          </cell>
          <cell r="E92">
            <v>0</v>
          </cell>
          <cell r="F92">
            <v>3155.91</v>
          </cell>
          <cell r="G92">
            <v>0</v>
          </cell>
          <cell r="H92">
            <v>3155.91</v>
          </cell>
          <cell r="I92" t="str">
            <v>Pośrednie</v>
          </cell>
          <cell r="J92" t="str">
            <v>Remonty maszyn i urządzeń</v>
          </cell>
        </row>
        <row r="93">
          <cell r="A93" t="str">
            <v>15</v>
          </cell>
          <cell r="B93" t="str">
            <v>506 /1-15-267</v>
          </cell>
          <cell r="C93" t="str">
            <v>Wyko¤czalnia, Rem.w’.-poj.mech</v>
          </cell>
          <cell r="D93">
            <v>0</v>
          </cell>
          <cell r="E93">
            <v>0</v>
          </cell>
          <cell r="F93">
            <v>559.58</v>
          </cell>
          <cell r="G93">
            <v>0</v>
          </cell>
          <cell r="H93">
            <v>559.58</v>
          </cell>
          <cell r="I93" t="str">
            <v>Pośrednie</v>
          </cell>
          <cell r="J93" t="str">
            <v>Remonty pozostałe</v>
          </cell>
        </row>
        <row r="94">
          <cell r="A94" t="str">
            <v>15</v>
          </cell>
          <cell r="B94" t="str">
            <v>506 /1-15-311</v>
          </cell>
          <cell r="C94" t="str">
            <v>Wyko¤czalnia, Podatek od nieru</v>
          </cell>
          <cell r="D94">
            <v>0</v>
          </cell>
          <cell r="E94">
            <v>0</v>
          </cell>
          <cell r="F94">
            <v>14865.3</v>
          </cell>
          <cell r="G94">
            <v>0</v>
          </cell>
          <cell r="H94">
            <v>14865.3</v>
          </cell>
          <cell r="I94" t="str">
            <v>Pośrednie</v>
          </cell>
          <cell r="J94" t="str">
            <v>Podatek od nieruchomości</v>
          </cell>
        </row>
        <row r="95">
          <cell r="A95" t="str">
            <v>15</v>
          </cell>
          <cell r="B95" t="str">
            <v>506 /1-15-312</v>
          </cell>
          <cell r="C95" t="str">
            <v>Wyko¤czalnia, Podatek gruntowy</v>
          </cell>
          <cell r="D95">
            <v>0</v>
          </cell>
          <cell r="E95">
            <v>0</v>
          </cell>
          <cell r="F95">
            <v>373.91</v>
          </cell>
          <cell r="G95">
            <v>0</v>
          </cell>
          <cell r="H95">
            <v>373.91</v>
          </cell>
          <cell r="I95" t="str">
            <v>Pośrednie</v>
          </cell>
          <cell r="J95" t="str">
            <v>Pozostałe koszty</v>
          </cell>
        </row>
        <row r="96">
          <cell r="A96" t="str">
            <v>15</v>
          </cell>
          <cell r="B96" t="str">
            <v>506 /1-15-322</v>
          </cell>
          <cell r="C96" t="str">
            <v>Wyko¤czalnia, Op’aty pozosta’e</v>
          </cell>
          <cell r="D96">
            <v>0</v>
          </cell>
          <cell r="E96">
            <v>0</v>
          </cell>
          <cell r="F96">
            <v>270</v>
          </cell>
          <cell r="G96">
            <v>0</v>
          </cell>
          <cell r="H96">
            <v>270</v>
          </cell>
          <cell r="I96" t="str">
            <v>Pośrednie</v>
          </cell>
          <cell r="J96" t="str">
            <v>Pozostałe koszty</v>
          </cell>
        </row>
        <row r="97">
          <cell r="A97" t="str">
            <v>15</v>
          </cell>
          <cell r="B97" t="str">
            <v>506 /1-15-410</v>
          </cell>
          <cell r="C97" t="str">
            <v>Wyko¤czalnia, Wynagr.-osobowy</v>
          </cell>
          <cell r="D97">
            <v>0</v>
          </cell>
          <cell r="E97">
            <v>0</v>
          </cell>
          <cell r="F97">
            <v>99211.62</v>
          </cell>
          <cell r="G97">
            <v>0</v>
          </cell>
          <cell r="H97">
            <v>99211.62</v>
          </cell>
          <cell r="I97" t="str">
            <v>Pośrednie</v>
          </cell>
          <cell r="J97" t="str">
            <v>Wynagrodzenia pośr. z narz.</v>
          </cell>
        </row>
        <row r="98">
          <cell r="A98" t="str">
            <v>15</v>
          </cell>
          <cell r="B98" t="str">
            <v>506 /1-15-511</v>
          </cell>
          <cell r="C98" t="str">
            <v>Wyko¤czalnia, w.na rz.prac.-B</v>
          </cell>
          <cell r="D98">
            <v>0</v>
          </cell>
          <cell r="E98">
            <v>0</v>
          </cell>
          <cell r="F98">
            <v>2847.83</v>
          </cell>
          <cell r="G98">
            <v>0</v>
          </cell>
          <cell r="H98">
            <v>2847.83</v>
          </cell>
          <cell r="I98" t="str">
            <v>Pośrednie</v>
          </cell>
          <cell r="J98" t="str">
            <v>Pozostałe świad. na rzecz prac.</v>
          </cell>
        </row>
        <row r="99">
          <cell r="A99" t="str">
            <v>15</v>
          </cell>
          <cell r="B99" t="str">
            <v>506 /1-15-521</v>
          </cell>
          <cell r="C99" t="str">
            <v>Wyko¤czalnia, w.na rz.prac.-n</v>
          </cell>
          <cell r="D99">
            <v>0</v>
          </cell>
          <cell r="E99">
            <v>0</v>
          </cell>
          <cell r="F99">
            <v>10276.11</v>
          </cell>
          <cell r="G99">
            <v>0</v>
          </cell>
          <cell r="H99">
            <v>10276.11</v>
          </cell>
          <cell r="I99" t="str">
            <v>Pośrednie</v>
          </cell>
          <cell r="J99" t="str">
            <v>Pozostałe świad. na rzecz prac.</v>
          </cell>
        </row>
        <row r="100">
          <cell r="A100" t="str">
            <v>15</v>
          </cell>
          <cell r="B100" t="str">
            <v>506 /1-15-522</v>
          </cell>
          <cell r="C100" t="str">
            <v>Wyko¤czalnia, w.na rz.prac.-n</v>
          </cell>
          <cell r="D100">
            <v>0</v>
          </cell>
          <cell r="E100">
            <v>0</v>
          </cell>
          <cell r="F100">
            <v>43724.63</v>
          </cell>
          <cell r="G100">
            <v>0</v>
          </cell>
          <cell r="H100">
            <v>43724.63</v>
          </cell>
          <cell r="I100" t="str">
            <v>Pośrednie</v>
          </cell>
          <cell r="J100" t="str">
            <v>Wynagrodzenia pośr. z narz.</v>
          </cell>
        </row>
        <row r="101">
          <cell r="A101" t="str">
            <v>15</v>
          </cell>
          <cell r="B101" t="str">
            <v>506 /1-15-531</v>
          </cell>
          <cell r="C101" t="str">
            <v>Wyko¤czalnia, w.na rz.prac.-s</v>
          </cell>
          <cell r="D101">
            <v>0</v>
          </cell>
          <cell r="E101">
            <v>0</v>
          </cell>
          <cell r="F101">
            <v>1287</v>
          </cell>
          <cell r="G101">
            <v>0</v>
          </cell>
          <cell r="H101">
            <v>1287</v>
          </cell>
          <cell r="I101" t="str">
            <v>Pośrednie</v>
          </cell>
          <cell r="J101" t="str">
            <v>Pozostałe świad. na rzecz prac.</v>
          </cell>
        </row>
        <row r="102">
          <cell r="A102" t="str">
            <v>15</v>
          </cell>
          <cell r="B102" t="str">
            <v>506 /1-15-532</v>
          </cell>
          <cell r="C102" t="str">
            <v>Wyko¤czalnia, Sw.na rz.prac.-i</v>
          </cell>
          <cell r="D102">
            <v>0</v>
          </cell>
          <cell r="E102">
            <v>0</v>
          </cell>
          <cell r="F102">
            <v>2226.92</v>
          </cell>
          <cell r="G102">
            <v>0</v>
          </cell>
          <cell r="H102">
            <v>2226.92</v>
          </cell>
          <cell r="I102" t="str">
            <v>Pośrednie</v>
          </cell>
          <cell r="J102" t="str">
            <v>Pozostałe świad. na rzecz prac.</v>
          </cell>
        </row>
        <row r="103">
          <cell r="A103" t="str">
            <v>15</v>
          </cell>
          <cell r="B103" t="str">
            <v>506 /1-15-800</v>
          </cell>
          <cell r="C103" t="str">
            <v>Wyko¤czalnia, Koszty zakupu.</v>
          </cell>
          <cell r="D103">
            <v>0</v>
          </cell>
          <cell r="E103">
            <v>0</v>
          </cell>
          <cell r="F103">
            <v>371.23</v>
          </cell>
          <cell r="G103">
            <v>0</v>
          </cell>
          <cell r="H103">
            <v>371.23</v>
          </cell>
          <cell r="I103" t="str">
            <v>Pośrednie</v>
          </cell>
          <cell r="J103" t="str">
            <v>Pozostałe koszty</v>
          </cell>
        </row>
        <row r="104">
          <cell r="A104" t="str">
            <v>11</v>
          </cell>
          <cell r="B104" t="str">
            <v>500 /1-11-000</v>
          </cell>
          <cell r="C104" t="str">
            <v>Prz‘dzalnia, Roboty w toku</v>
          </cell>
          <cell r="D104">
            <v>41693.09</v>
          </cell>
          <cell r="E104">
            <v>0</v>
          </cell>
          <cell r="F104">
            <v>46129.37</v>
          </cell>
          <cell r="G104">
            <v>0</v>
          </cell>
          <cell r="H104">
            <v>-4436.280000000006</v>
          </cell>
          <cell r="I104" t="str">
            <v>Bezpośrednie</v>
          </cell>
          <cell r="J104" t="str">
            <v>Produkcja w toku</v>
          </cell>
        </row>
        <row r="105">
          <cell r="A105" t="str">
            <v>11</v>
          </cell>
          <cell r="B105" t="str">
            <v>500 /1-11-111</v>
          </cell>
          <cell r="C105" t="str">
            <v>Prz‘dzalnia, Zu§.surowca</v>
          </cell>
          <cell r="D105">
            <v>0</v>
          </cell>
          <cell r="E105">
            <v>0</v>
          </cell>
          <cell r="F105">
            <v>1627284.61</v>
          </cell>
          <cell r="G105">
            <v>0</v>
          </cell>
          <cell r="H105">
            <v>1627284.61</v>
          </cell>
          <cell r="I105" t="str">
            <v>Bezpośrednie</v>
          </cell>
          <cell r="J105" t="str">
            <v>Surowiec</v>
          </cell>
        </row>
        <row r="106">
          <cell r="A106" t="str">
            <v>11</v>
          </cell>
          <cell r="B106" t="str">
            <v>500 /1-11-112</v>
          </cell>
          <cell r="C106" t="str">
            <v>Prz‘dzalnia, Zu§.prz‘dzy</v>
          </cell>
          <cell r="D106">
            <v>0</v>
          </cell>
          <cell r="E106">
            <v>0</v>
          </cell>
          <cell r="F106">
            <v>634036.67</v>
          </cell>
          <cell r="G106">
            <v>0</v>
          </cell>
          <cell r="H106">
            <v>634036.67</v>
          </cell>
          <cell r="I106" t="str">
            <v>Bezpośrednie</v>
          </cell>
          <cell r="J106" t="str">
            <v>Przędza z zakupu</v>
          </cell>
        </row>
        <row r="107">
          <cell r="A107" t="str">
            <v>11</v>
          </cell>
          <cell r="B107" t="str">
            <v>500 /1-11-113</v>
          </cell>
          <cell r="C107" t="str">
            <v>Prz‘dzalnia, Odpady</v>
          </cell>
          <cell r="D107">
            <v>0</v>
          </cell>
          <cell r="E107">
            <v>0</v>
          </cell>
          <cell r="F107">
            <v>-4966</v>
          </cell>
          <cell r="G107">
            <v>0</v>
          </cell>
          <cell r="H107">
            <v>-4966</v>
          </cell>
          <cell r="I107" t="str">
            <v>Bezpośrednie</v>
          </cell>
          <cell r="J107" t="str">
            <v>Odpady</v>
          </cell>
        </row>
        <row r="108">
          <cell r="A108" t="str">
            <v>11</v>
          </cell>
          <cell r="B108" t="str">
            <v>500 /1-11-122</v>
          </cell>
          <cell r="C108" t="str">
            <v>Prz‘dzalnia, Zu§.žr.pomocn.</v>
          </cell>
          <cell r="D108">
            <v>0</v>
          </cell>
          <cell r="E108">
            <v>0</v>
          </cell>
          <cell r="F108">
            <v>4792.8</v>
          </cell>
          <cell r="G108">
            <v>0</v>
          </cell>
          <cell r="H108">
            <v>4792.8</v>
          </cell>
          <cell r="I108" t="str">
            <v>Bezpośrednie</v>
          </cell>
          <cell r="J108" t="str">
            <v>Barwniki i środki pomocnicze</v>
          </cell>
        </row>
        <row r="109">
          <cell r="A109" t="str">
            <v>11</v>
          </cell>
          <cell r="B109" t="str">
            <v>500 /1-11-302</v>
          </cell>
          <cell r="C109" t="str">
            <v>Prz‘dzalnia, Zu§.prz.w’.-p˘’cz</v>
          </cell>
          <cell r="D109">
            <v>0</v>
          </cell>
          <cell r="E109">
            <v>0</v>
          </cell>
          <cell r="F109">
            <v>2047.28</v>
          </cell>
          <cell r="G109">
            <v>0</v>
          </cell>
          <cell r="H109">
            <v>2047.28</v>
          </cell>
          <cell r="I109" t="str">
            <v>Bezpośrednie</v>
          </cell>
          <cell r="J109" t="str">
            <v>Przędza własna</v>
          </cell>
        </row>
        <row r="110">
          <cell r="A110" t="str">
            <v>11</v>
          </cell>
          <cell r="B110" t="str">
            <v>500 /1-11-410</v>
          </cell>
          <cell r="C110" t="str">
            <v>Prz‘dzalnia, Wynagr.-osobowy f</v>
          </cell>
          <cell r="D110">
            <v>0</v>
          </cell>
          <cell r="E110">
            <v>0</v>
          </cell>
          <cell r="F110">
            <v>426593.99</v>
          </cell>
          <cell r="G110">
            <v>0</v>
          </cell>
          <cell r="H110">
            <v>426593.99</v>
          </cell>
          <cell r="I110" t="str">
            <v>Bezpośrednie</v>
          </cell>
          <cell r="J110" t="str">
            <v>Wynagrodzenia bezp. z narz.</v>
          </cell>
        </row>
        <row r="111">
          <cell r="A111" t="str">
            <v>11</v>
          </cell>
          <cell r="B111" t="str">
            <v>500 /1-11-522</v>
          </cell>
          <cell r="C111" t="str">
            <v>Prz‘dzalnia, Narzuty na p’ace</v>
          </cell>
          <cell r="D111">
            <v>0</v>
          </cell>
          <cell r="E111">
            <v>0</v>
          </cell>
          <cell r="F111">
            <v>188493.71</v>
          </cell>
          <cell r="G111">
            <v>0</v>
          </cell>
          <cell r="H111">
            <v>188493.71</v>
          </cell>
          <cell r="I111" t="str">
            <v>Bezpośrednie</v>
          </cell>
          <cell r="J111" t="str">
            <v>Wynagrodzenia bezp. z narz.</v>
          </cell>
        </row>
        <row r="112">
          <cell r="A112" t="str">
            <v>11</v>
          </cell>
          <cell r="B112" t="str">
            <v>500 /1-11-800</v>
          </cell>
          <cell r="C112" t="str">
            <v>Prz‘dzalnia, Koszty zakupu</v>
          </cell>
          <cell r="D112">
            <v>0</v>
          </cell>
          <cell r="E112">
            <v>0</v>
          </cell>
          <cell r="F112">
            <v>20695.55</v>
          </cell>
          <cell r="G112">
            <v>0</v>
          </cell>
          <cell r="H112">
            <v>20695.55</v>
          </cell>
          <cell r="I112" t="str">
            <v>Bezpośrednie</v>
          </cell>
          <cell r="J112" t="str">
            <v>Koszty zakupu</v>
          </cell>
        </row>
        <row r="113">
          <cell r="A113" t="str">
            <v>11</v>
          </cell>
          <cell r="B113" t="str">
            <v>500 /1-11-813</v>
          </cell>
          <cell r="C113" t="str">
            <v>Prz‘dzalnia, Us’ugi Farb.</v>
          </cell>
          <cell r="D113">
            <v>0</v>
          </cell>
          <cell r="E113">
            <v>0</v>
          </cell>
          <cell r="F113">
            <v>276618.83</v>
          </cell>
          <cell r="G113">
            <v>0</v>
          </cell>
          <cell r="H113">
            <v>276618.83</v>
          </cell>
          <cell r="I113" t="str">
            <v>Bezpośrednie</v>
          </cell>
          <cell r="J113" t="str">
            <v>Usługi Farbiarni</v>
          </cell>
        </row>
        <row r="114">
          <cell r="A114" t="str">
            <v>11</v>
          </cell>
          <cell r="B114" t="str">
            <v>505 /1-11-122</v>
          </cell>
          <cell r="C114" t="str">
            <v>Prz‘dzalnia, Zu§.žr.pomocn.</v>
          </cell>
          <cell r="D114">
            <v>0</v>
          </cell>
          <cell r="E114">
            <v>0</v>
          </cell>
          <cell r="F114">
            <v>3404</v>
          </cell>
          <cell r="G114">
            <v>0</v>
          </cell>
          <cell r="H114">
            <v>3404</v>
          </cell>
          <cell r="I114" t="str">
            <v>Pośrednie</v>
          </cell>
          <cell r="J114" t="str">
            <v>Pozostałe koszty</v>
          </cell>
        </row>
        <row r="115">
          <cell r="A115" t="str">
            <v>11</v>
          </cell>
          <cell r="B115" t="str">
            <v>505 /1-11-142</v>
          </cell>
          <cell r="C115" t="str">
            <v>Prz‘dzalnia, Mater.pozost.</v>
          </cell>
          <cell r="D115">
            <v>0</v>
          </cell>
          <cell r="E115">
            <v>0</v>
          </cell>
          <cell r="F115">
            <v>836.04</v>
          </cell>
          <cell r="G115">
            <v>0</v>
          </cell>
          <cell r="H115">
            <v>836.04</v>
          </cell>
          <cell r="I115" t="str">
            <v>Pośrednie</v>
          </cell>
          <cell r="J115" t="str">
            <v>Pozostałe materiały</v>
          </cell>
        </row>
        <row r="116">
          <cell r="A116" t="str">
            <v>11</v>
          </cell>
          <cell r="B116" t="str">
            <v>505 /1-11-151</v>
          </cell>
          <cell r="C116" t="str">
            <v>Prz‘dzalnia, Zu§.energ.elektr.</v>
          </cell>
          <cell r="D116">
            <v>0</v>
          </cell>
          <cell r="E116">
            <v>0</v>
          </cell>
          <cell r="F116">
            <v>242209.29</v>
          </cell>
          <cell r="G116">
            <v>0</v>
          </cell>
          <cell r="H116">
            <v>242209.29</v>
          </cell>
          <cell r="I116" t="str">
            <v>Pośrednie</v>
          </cell>
          <cell r="J116" t="str">
            <v>Energia elektryczna</v>
          </cell>
        </row>
        <row r="117">
          <cell r="A117" t="str">
            <v>11</v>
          </cell>
          <cell r="B117" t="str">
            <v>505 /1-11-800</v>
          </cell>
          <cell r="C117" t="str">
            <v>Prz‘dzalnia, Koszty zakupu.</v>
          </cell>
          <cell r="D117">
            <v>0</v>
          </cell>
          <cell r="E117">
            <v>0</v>
          </cell>
          <cell r="F117">
            <v>-81.41</v>
          </cell>
          <cell r="G117">
            <v>0</v>
          </cell>
          <cell r="H117">
            <v>-81.41</v>
          </cell>
          <cell r="I117" t="str">
            <v>Pośrednie</v>
          </cell>
          <cell r="J117" t="str">
            <v>Pozostałe koszty</v>
          </cell>
        </row>
        <row r="118">
          <cell r="A118" t="str">
            <v>11</v>
          </cell>
          <cell r="B118" t="str">
            <v>506 /1-11-010</v>
          </cell>
          <cell r="C118" t="str">
            <v>Prz‘dzalnia, Amortyz.žr.trwa’y</v>
          </cell>
          <cell r="D118">
            <v>0</v>
          </cell>
          <cell r="E118">
            <v>0</v>
          </cell>
          <cell r="F118">
            <v>344667.88</v>
          </cell>
          <cell r="G118">
            <v>0</v>
          </cell>
          <cell r="H118">
            <v>344667.88</v>
          </cell>
          <cell r="I118" t="str">
            <v>Pośrednie</v>
          </cell>
          <cell r="J118" t="str">
            <v>Amortyzacja środków trwałych</v>
          </cell>
        </row>
        <row r="119">
          <cell r="A119" t="str">
            <v>11</v>
          </cell>
          <cell r="B119" t="str">
            <v>506 /1-11-020</v>
          </cell>
          <cell r="C119" t="str">
            <v>Prz‘dzalnia, Amortyz.wart.niem</v>
          </cell>
          <cell r="D119">
            <v>0</v>
          </cell>
          <cell r="E119">
            <v>0</v>
          </cell>
          <cell r="F119">
            <v>13.41</v>
          </cell>
          <cell r="G119">
            <v>0</v>
          </cell>
          <cell r="H119">
            <v>13.41</v>
          </cell>
          <cell r="I119" t="str">
            <v>Pośrednie</v>
          </cell>
          <cell r="J119" t="str">
            <v>Pozostałe koszty</v>
          </cell>
        </row>
        <row r="120">
          <cell r="A120" t="str">
            <v>11</v>
          </cell>
          <cell r="B120" t="str">
            <v>506 /1-11-141</v>
          </cell>
          <cell r="C120" t="str">
            <v>Prz‘dzalnia, Mater.biurowe</v>
          </cell>
          <cell r="D120">
            <v>0</v>
          </cell>
          <cell r="E120">
            <v>0</v>
          </cell>
          <cell r="F120">
            <v>263.02</v>
          </cell>
          <cell r="G120">
            <v>0</v>
          </cell>
          <cell r="H120">
            <v>263.02</v>
          </cell>
          <cell r="I120" t="str">
            <v>Pośrednie</v>
          </cell>
          <cell r="J120" t="str">
            <v>Pozostałe koszty</v>
          </cell>
        </row>
        <row r="121">
          <cell r="A121" t="str">
            <v>11</v>
          </cell>
          <cell r="B121" t="str">
            <v>506 /1-11-142</v>
          </cell>
          <cell r="C121" t="str">
            <v>Prz‘dzalnia, Mater.pozost.</v>
          </cell>
          <cell r="D121">
            <v>0</v>
          </cell>
          <cell r="E121">
            <v>0</v>
          </cell>
          <cell r="F121">
            <v>55773.31</v>
          </cell>
          <cell r="G121">
            <v>0</v>
          </cell>
          <cell r="H121">
            <v>55773.31</v>
          </cell>
          <cell r="I121" t="str">
            <v>Pośrednie</v>
          </cell>
          <cell r="J121" t="str">
            <v>Pozostałe materiały</v>
          </cell>
        </row>
        <row r="122">
          <cell r="A122" t="str">
            <v>11</v>
          </cell>
          <cell r="B122" t="str">
            <v>506 /1-11-152</v>
          </cell>
          <cell r="C122" t="str">
            <v>Prz‘dzalnia, Zu§.wody</v>
          </cell>
          <cell r="D122">
            <v>0</v>
          </cell>
          <cell r="E122">
            <v>0</v>
          </cell>
          <cell r="F122">
            <v>13197.45</v>
          </cell>
          <cell r="G122">
            <v>0</v>
          </cell>
          <cell r="H122">
            <v>13197.45</v>
          </cell>
          <cell r="I122" t="str">
            <v>Pośrednie</v>
          </cell>
          <cell r="J122" t="str">
            <v>Woda-socjal.</v>
          </cell>
        </row>
        <row r="123">
          <cell r="A123" t="str">
            <v>11</v>
          </cell>
          <cell r="B123" t="str">
            <v>506 /1-11-153</v>
          </cell>
          <cell r="C123" t="str">
            <v>Prz‘dzalnia, Zu§.energ.ciepl.</v>
          </cell>
          <cell r="D123">
            <v>0</v>
          </cell>
          <cell r="E123">
            <v>0</v>
          </cell>
          <cell r="F123">
            <v>59861.02</v>
          </cell>
          <cell r="G123">
            <v>0</v>
          </cell>
          <cell r="H123">
            <v>59861.02</v>
          </cell>
          <cell r="I123" t="str">
            <v>Pośrednie</v>
          </cell>
          <cell r="J123" t="str">
            <v>Energia cieplna-ogrzew.</v>
          </cell>
        </row>
        <row r="124">
          <cell r="A124" t="str">
            <v>11</v>
          </cell>
          <cell r="B124" t="str">
            <v>506 /1-11-215</v>
          </cell>
          <cell r="C124" t="str">
            <v>Prz‘dzalnia, Us’.transp.w’.</v>
          </cell>
          <cell r="D124">
            <v>0</v>
          </cell>
          <cell r="E124">
            <v>0</v>
          </cell>
          <cell r="F124">
            <v>811.98</v>
          </cell>
          <cell r="G124">
            <v>0</v>
          </cell>
          <cell r="H124">
            <v>811.98</v>
          </cell>
          <cell r="I124" t="str">
            <v>Pośrednie</v>
          </cell>
          <cell r="J124" t="str">
            <v>Pozostałe koszty</v>
          </cell>
        </row>
        <row r="125">
          <cell r="A125" t="str">
            <v>11</v>
          </cell>
          <cell r="B125" t="str">
            <v>506 /1-11-221</v>
          </cell>
          <cell r="C125" t="str">
            <v>Prz‘dzalnia, Us’.rem.-budynki</v>
          </cell>
          <cell r="D125">
            <v>0</v>
          </cell>
          <cell r="E125">
            <v>0</v>
          </cell>
          <cell r="F125">
            <v>21188.6</v>
          </cell>
          <cell r="G125">
            <v>0</v>
          </cell>
          <cell r="H125">
            <v>21188.6</v>
          </cell>
          <cell r="I125" t="str">
            <v>Pośrednie</v>
          </cell>
          <cell r="J125" t="str">
            <v>Remonty budynków i budowli</v>
          </cell>
        </row>
        <row r="126">
          <cell r="A126" t="str">
            <v>11</v>
          </cell>
          <cell r="B126" t="str">
            <v>506 /1-11-224</v>
          </cell>
          <cell r="C126" t="str">
            <v>Prz‘dzalnia, Us’.rem.-masz.i u</v>
          </cell>
          <cell r="D126">
            <v>0</v>
          </cell>
          <cell r="E126">
            <v>0</v>
          </cell>
          <cell r="F126">
            <v>11181.44</v>
          </cell>
          <cell r="G126">
            <v>0</v>
          </cell>
          <cell r="H126">
            <v>11181.44</v>
          </cell>
          <cell r="I126" t="str">
            <v>Pośrednie</v>
          </cell>
          <cell r="J126" t="str">
            <v>Remonty maszyn i urządzeń</v>
          </cell>
        </row>
        <row r="127">
          <cell r="A127" t="str">
            <v>11</v>
          </cell>
          <cell r="B127" t="str">
            <v>506 /1-11-225</v>
          </cell>
          <cell r="C127" t="str">
            <v>Prz‘dzalnia, Us’.rem.-poz.masz</v>
          </cell>
          <cell r="D127">
            <v>0</v>
          </cell>
          <cell r="E127">
            <v>0</v>
          </cell>
          <cell r="F127">
            <v>656.6</v>
          </cell>
          <cell r="G127">
            <v>0</v>
          </cell>
          <cell r="H127">
            <v>656.6</v>
          </cell>
          <cell r="I127" t="str">
            <v>Pośrednie</v>
          </cell>
          <cell r="J127" t="str">
            <v>Remonty maszyn i urządzeń</v>
          </cell>
        </row>
        <row r="128">
          <cell r="A128" t="str">
            <v>11</v>
          </cell>
          <cell r="B128" t="str">
            <v>506 /1-11-226</v>
          </cell>
          <cell r="C128" t="str">
            <v>Prz‘dzalnia, Us’.rem.-žrodki t</v>
          </cell>
          <cell r="D128">
            <v>0</v>
          </cell>
          <cell r="E128">
            <v>0</v>
          </cell>
          <cell r="F128">
            <v>8</v>
          </cell>
          <cell r="G128">
            <v>0</v>
          </cell>
          <cell r="H128">
            <v>8</v>
          </cell>
          <cell r="I128" t="str">
            <v>Pośrednie</v>
          </cell>
          <cell r="J128" t="str">
            <v>Remonty maszyn i urządzeń</v>
          </cell>
        </row>
        <row r="129">
          <cell r="A129" t="str">
            <v>11</v>
          </cell>
          <cell r="B129" t="str">
            <v>506 /1-11-228</v>
          </cell>
          <cell r="C129" t="str">
            <v>Prz‘dzalnia, Us’.rem.-narz. i</v>
          </cell>
          <cell r="D129">
            <v>0</v>
          </cell>
          <cell r="E129">
            <v>0</v>
          </cell>
          <cell r="F129">
            <v>2297</v>
          </cell>
          <cell r="G129">
            <v>0</v>
          </cell>
          <cell r="H129">
            <v>2297</v>
          </cell>
          <cell r="I129" t="str">
            <v>Pośrednie</v>
          </cell>
          <cell r="J129" t="str">
            <v>Remonty pozostałe</v>
          </cell>
        </row>
        <row r="130">
          <cell r="A130" t="str">
            <v>11</v>
          </cell>
          <cell r="B130" t="str">
            <v>506 /1-11-229</v>
          </cell>
          <cell r="C130" t="str">
            <v>Prz‘dzalnia, Us’.rem.-pozost.</v>
          </cell>
          <cell r="D130">
            <v>0</v>
          </cell>
          <cell r="E130">
            <v>0</v>
          </cell>
          <cell r="F130">
            <v>1200</v>
          </cell>
          <cell r="G130">
            <v>0</v>
          </cell>
          <cell r="H130">
            <v>1200</v>
          </cell>
          <cell r="I130" t="str">
            <v>Pośrednie</v>
          </cell>
          <cell r="J130" t="str">
            <v>Remonty pozostałe</v>
          </cell>
        </row>
        <row r="131">
          <cell r="A131" t="str">
            <v>11</v>
          </cell>
          <cell r="B131" t="str">
            <v>506 /1-11-241</v>
          </cell>
          <cell r="C131" t="str">
            <v>Prz‘dzalnia, Us’.’†czn.-rozmow</v>
          </cell>
          <cell r="D131">
            <v>0</v>
          </cell>
          <cell r="E131">
            <v>0</v>
          </cell>
          <cell r="F131">
            <v>63.18</v>
          </cell>
          <cell r="G131">
            <v>0</v>
          </cell>
          <cell r="H131">
            <v>63.18</v>
          </cell>
          <cell r="I131" t="str">
            <v>Pośrednie</v>
          </cell>
          <cell r="J131" t="str">
            <v>Pozostałe koszty</v>
          </cell>
        </row>
        <row r="132">
          <cell r="A132" t="str">
            <v>11</v>
          </cell>
          <cell r="B132" t="str">
            <v>506 /1-11-251</v>
          </cell>
          <cell r="C132" t="str">
            <v>Prz‘dzalnia, Us’.poz.-admin.-b</v>
          </cell>
          <cell r="D132">
            <v>0</v>
          </cell>
          <cell r="E132">
            <v>0</v>
          </cell>
          <cell r="F132">
            <v>19</v>
          </cell>
          <cell r="G132">
            <v>0</v>
          </cell>
          <cell r="H132">
            <v>19</v>
          </cell>
          <cell r="I132" t="str">
            <v>Pośrednie</v>
          </cell>
          <cell r="J132" t="str">
            <v>Pozostałe koszty</v>
          </cell>
        </row>
        <row r="133">
          <cell r="A133" t="str">
            <v>11</v>
          </cell>
          <cell r="B133" t="str">
            <v>506 /1-11-254</v>
          </cell>
          <cell r="C133" t="str">
            <v>Prz‘dzalnia, Us’.poz.-komunaln</v>
          </cell>
          <cell r="D133">
            <v>0</v>
          </cell>
          <cell r="E133">
            <v>0</v>
          </cell>
          <cell r="F133">
            <v>11289.78</v>
          </cell>
          <cell r="G133">
            <v>0</v>
          </cell>
          <cell r="H133">
            <v>11289.78</v>
          </cell>
          <cell r="I133" t="str">
            <v>Pośrednie</v>
          </cell>
          <cell r="J133" t="str">
            <v>Odbiór ścieków</v>
          </cell>
        </row>
        <row r="134">
          <cell r="A134" t="str">
            <v>11</v>
          </cell>
          <cell r="B134" t="str">
            <v>506 /1-11-259</v>
          </cell>
          <cell r="C134" t="str">
            <v>Prz‘dzalnia, Us’.poz.-inne</v>
          </cell>
          <cell r="D134">
            <v>0</v>
          </cell>
          <cell r="E134">
            <v>0</v>
          </cell>
          <cell r="F134">
            <v>1645.1</v>
          </cell>
          <cell r="G134">
            <v>0</v>
          </cell>
          <cell r="H134">
            <v>1645.1</v>
          </cell>
          <cell r="I134" t="str">
            <v>Pośrednie</v>
          </cell>
          <cell r="J134" t="str">
            <v>Pozostałe koszty</v>
          </cell>
        </row>
        <row r="135">
          <cell r="A135" t="str">
            <v>11</v>
          </cell>
          <cell r="B135" t="str">
            <v>506 /1-11-261</v>
          </cell>
          <cell r="C135" t="str">
            <v>Prz‘dzalnia, Rem.w’.-budynki</v>
          </cell>
          <cell r="D135">
            <v>0</v>
          </cell>
          <cell r="E135">
            <v>0</v>
          </cell>
          <cell r="F135">
            <v>57064.11</v>
          </cell>
          <cell r="G135">
            <v>0</v>
          </cell>
          <cell r="H135">
            <v>57064.11</v>
          </cell>
          <cell r="I135" t="str">
            <v>Pośrednie</v>
          </cell>
          <cell r="J135" t="str">
            <v>Remonty budynków i budowli</v>
          </cell>
        </row>
        <row r="136">
          <cell r="A136" t="str">
            <v>11</v>
          </cell>
          <cell r="B136" t="str">
            <v>506 /1-11-262</v>
          </cell>
          <cell r="C136" t="str">
            <v>Prz‘dzalnia, Rem.w’.-budowle</v>
          </cell>
          <cell r="D136">
            <v>0</v>
          </cell>
          <cell r="E136">
            <v>0</v>
          </cell>
          <cell r="F136">
            <v>104.28</v>
          </cell>
          <cell r="G136">
            <v>0</v>
          </cell>
          <cell r="H136">
            <v>104.28</v>
          </cell>
          <cell r="I136" t="str">
            <v>Pośrednie</v>
          </cell>
          <cell r="J136" t="str">
            <v>Remonty budynków i budowli</v>
          </cell>
        </row>
        <row r="137">
          <cell r="A137" t="str">
            <v>11</v>
          </cell>
          <cell r="B137" t="str">
            <v>506 /1-11-264</v>
          </cell>
          <cell r="C137" t="str">
            <v>Prz‘dzalnia, Rem.w’.-masz.i ur</v>
          </cell>
          <cell r="D137">
            <v>0</v>
          </cell>
          <cell r="E137">
            <v>0</v>
          </cell>
          <cell r="F137">
            <v>47571.45</v>
          </cell>
          <cell r="G137">
            <v>0</v>
          </cell>
          <cell r="H137">
            <v>47571.45</v>
          </cell>
          <cell r="I137" t="str">
            <v>Pośrednie</v>
          </cell>
          <cell r="J137" t="str">
            <v>Remonty maszyn i urządzeń</v>
          </cell>
        </row>
        <row r="138">
          <cell r="A138" t="str">
            <v>11</v>
          </cell>
          <cell r="B138" t="str">
            <v>506 /1-11-265</v>
          </cell>
          <cell r="C138" t="str">
            <v>Prz‘dzalnia, Rem w’.-poz.masz.</v>
          </cell>
          <cell r="D138">
            <v>0</v>
          </cell>
          <cell r="E138">
            <v>0</v>
          </cell>
          <cell r="F138">
            <v>9807.7</v>
          </cell>
          <cell r="G138">
            <v>0</v>
          </cell>
          <cell r="H138">
            <v>9807.7</v>
          </cell>
          <cell r="I138" t="str">
            <v>Pośrednie</v>
          </cell>
          <cell r="J138" t="str">
            <v>Remonty maszyn i urządzeń</v>
          </cell>
        </row>
        <row r="139">
          <cell r="A139" t="str">
            <v>11</v>
          </cell>
          <cell r="B139" t="str">
            <v>506 /1-11-266</v>
          </cell>
          <cell r="C139" t="str">
            <v>Prz‘dzalnia, Rem.w’.-žrodki tr</v>
          </cell>
          <cell r="D139">
            <v>0</v>
          </cell>
          <cell r="E139">
            <v>0</v>
          </cell>
          <cell r="F139">
            <v>413.52</v>
          </cell>
          <cell r="G139">
            <v>0</v>
          </cell>
          <cell r="H139">
            <v>413.52</v>
          </cell>
          <cell r="I139" t="str">
            <v>Pośrednie</v>
          </cell>
          <cell r="J139" t="str">
            <v>Remonty maszyn i urządzeń</v>
          </cell>
        </row>
        <row r="140">
          <cell r="A140" t="str">
            <v>11</v>
          </cell>
          <cell r="B140" t="str">
            <v>506 /1-11-267</v>
          </cell>
          <cell r="C140" t="str">
            <v>Prz‘dzalnia, Rem.w’.-poj.mecha</v>
          </cell>
          <cell r="D140">
            <v>0</v>
          </cell>
          <cell r="E140">
            <v>0</v>
          </cell>
          <cell r="F140">
            <v>357.96</v>
          </cell>
          <cell r="G140">
            <v>0</v>
          </cell>
          <cell r="H140">
            <v>357.96</v>
          </cell>
          <cell r="I140" t="str">
            <v>Pośrednie</v>
          </cell>
          <cell r="J140" t="str">
            <v>Remonty pozostałe</v>
          </cell>
        </row>
        <row r="141">
          <cell r="A141" t="str">
            <v>11</v>
          </cell>
          <cell r="B141" t="str">
            <v>506 /1-11-268</v>
          </cell>
          <cell r="C141" t="str">
            <v>Prz‘dzalnia, Rem.w’.-narz.i pr</v>
          </cell>
          <cell r="D141">
            <v>0</v>
          </cell>
          <cell r="E141">
            <v>0</v>
          </cell>
          <cell r="F141">
            <v>6371.25</v>
          </cell>
          <cell r="G141">
            <v>0</v>
          </cell>
          <cell r="H141">
            <v>6371.25</v>
          </cell>
          <cell r="I141" t="str">
            <v>Pośrednie</v>
          </cell>
          <cell r="J141" t="str">
            <v>Remonty pozostałe</v>
          </cell>
        </row>
        <row r="142">
          <cell r="A142" t="str">
            <v>11</v>
          </cell>
          <cell r="B142" t="str">
            <v>506 /1-11-311</v>
          </cell>
          <cell r="C142" t="str">
            <v>Prz‘dzalnia, Podatek od nieruc</v>
          </cell>
          <cell r="D142">
            <v>0</v>
          </cell>
          <cell r="E142">
            <v>0</v>
          </cell>
          <cell r="F142">
            <v>79231.05</v>
          </cell>
          <cell r="G142">
            <v>0</v>
          </cell>
          <cell r="H142">
            <v>79231.05</v>
          </cell>
          <cell r="I142" t="str">
            <v>Pośrednie</v>
          </cell>
          <cell r="J142" t="str">
            <v>Podatek od nieruchomości</v>
          </cell>
        </row>
        <row r="143">
          <cell r="A143" t="str">
            <v>11</v>
          </cell>
          <cell r="B143" t="str">
            <v>506 /1-11-312</v>
          </cell>
          <cell r="C143" t="str">
            <v>Prz‘dzalnia, Podatek gruntowy</v>
          </cell>
          <cell r="D143">
            <v>0</v>
          </cell>
          <cell r="E143">
            <v>0</v>
          </cell>
          <cell r="F143">
            <v>1994.53</v>
          </cell>
          <cell r="G143">
            <v>0</v>
          </cell>
          <cell r="H143">
            <v>1994.53</v>
          </cell>
          <cell r="I143" t="str">
            <v>Pośrednie</v>
          </cell>
          <cell r="J143" t="str">
            <v>Pozostałe koszty</v>
          </cell>
        </row>
        <row r="144">
          <cell r="A144" t="str">
            <v>11</v>
          </cell>
          <cell r="B144" t="str">
            <v>506 /1-11-322</v>
          </cell>
          <cell r="C144" t="str">
            <v>Prz‘dzalnia, Op’aty pozosta’e</v>
          </cell>
          <cell r="D144">
            <v>0</v>
          </cell>
          <cell r="E144">
            <v>0</v>
          </cell>
          <cell r="F144">
            <v>215.29</v>
          </cell>
          <cell r="G144">
            <v>0</v>
          </cell>
          <cell r="H144">
            <v>215.29</v>
          </cell>
          <cell r="I144" t="str">
            <v>Pośrednie</v>
          </cell>
          <cell r="J144" t="str">
            <v>Pozostałe koszty</v>
          </cell>
        </row>
        <row r="145">
          <cell r="A145" t="str">
            <v>11</v>
          </cell>
          <cell r="B145" t="str">
            <v>506 /1-11-410</v>
          </cell>
          <cell r="C145" t="str">
            <v>Prz‘dzalnia, Wynagr.-osobowy f</v>
          </cell>
          <cell r="D145">
            <v>0</v>
          </cell>
          <cell r="E145">
            <v>0</v>
          </cell>
          <cell r="F145">
            <v>192435.08</v>
          </cell>
          <cell r="G145">
            <v>0</v>
          </cell>
          <cell r="H145">
            <v>192435.08</v>
          </cell>
          <cell r="I145" t="str">
            <v>Pośrednie</v>
          </cell>
          <cell r="J145" t="str">
            <v>Wynagrodzenia pośr. z narz.</v>
          </cell>
        </row>
        <row r="146">
          <cell r="A146" t="str">
            <v>11</v>
          </cell>
          <cell r="B146" t="str">
            <v>506 /1-11-420</v>
          </cell>
          <cell r="C146" t="str">
            <v>Prz‘dzalnia, Wynagr.-bezosob.f</v>
          </cell>
          <cell r="D146">
            <v>0</v>
          </cell>
          <cell r="E146">
            <v>0</v>
          </cell>
          <cell r="F146">
            <v>1321</v>
          </cell>
          <cell r="G146">
            <v>0</v>
          </cell>
          <cell r="H146">
            <v>1321</v>
          </cell>
          <cell r="I146" t="str">
            <v>Pośrednie</v>
          </cell>
          <cell r="J146" t="str">
            <v>Pozostałe świad. na rzecz prac.</v>
          </cell>
        </row>
        <row r="147">
          <cell r="A147" t="str">
            <v>11</v>
          </cell>
          <cell r="B147" t="str">
            <v>506 /1-11-511</v>
          </cell>
          <cell r="C147" t="str">
            <v>Prz‘dzalnia, w.na rz.prac.-BH</v>
          </cell>
          <cell r="D147">
            <v>0</v>
          </cell>
          <cell r="E147">
            <v>0</v>
          </cell>
          <cell r="F147">
            <v>15782.98</v>
          </cell>
          <cell r="G147">
            <v>0</v>
          </cell>
          <cell r="H147">
            <v>15782.98</v>
          </cell>
          <cell r="I147" t="str">
            <v>Pośrednie</v>
          </cell>
          <cell r="J147" t="str">
            <v>Pozostałe świad. na rzecz prac.</v>
          </cell>
        </row>
        <row r="148">
          <cell r="A148" t="str">
            <v>11</v>
          </cell>
          <cell r="B148" t="str">
            <v>506 /1-11-521</v>
          </cell>
          <cell r="C148" t="str">
            <v>Prz‘dzalnia, w.na rz.prac.-na</v>
          </cell>
          <cell r="D148">
            <v>0</v>
          </cell>
          <cell r="E148">
            <v>0</v>
          </cell>
          <cell r="F148">
            <v>34663.59</v>
          </cell>
          <cell r="G148">
            <v>0</v>
          </cell>
          <cell r="H148">
            <v>34663.59</v>
          </cell>
          <cell r="I148" t="str">
            <v>Pośrednie</v>
          </cell>
          <cell r="J148" t="str">
            <v>Pozostałe świad. na rzecz prac.</v>
          </cell>
        </row>
        <row r="149">
          <cell r="A149" t="str">
            <v>11</v>
          </cell>
          <cell r="B149" t="str">
            <v>506 /1-11-522</v>
          </cell>
          <cell r="C149" t="str">
            <v>Prz‘dzalnia, w.na rz.prac.-na</v>
          </cell>
          <cell r="D149">
            <v>0</v>
          </cell>
          <cell r="E149">
            <v>0</v>
          </cell>
          <cell r="F149">
            <v>85003.8</v>
          </cell>
          <cell r="G149">
            <v>0</v>
          </cell>
          <cell r="H149">
            <v>85003.8</v>
          </cell>
          <cell r="I149" t="str">
            <v>Pośrednie</v>
          </cell>
          <cell r="J149" t="str">
            <v>Wynagrodzenia pośr. z narz.</v>
          </cell>
        </row>
        <row r="150">
          <cell r="A150" t="str">
            <v>11</v>
          </cell>
          <cell r="B150" t="str">
            <v>506 /1-11-531</v>
          </cell>
          <cell r="C150" t="str">
            <v>Prz‘dzalnia, w.na rz.prac.-sz</v>
          </cell>
          <cell r="D150">
            <v>0</v>
          </cell>
          <cell r="E150">
            <v>0</v>
          </cell>
          <cell r="F150">
            <v>2259</v>
          </cell>
          <cell r="G150">
            <v>0</v>
          </cell>
          <cell r="H150">
            <v>2259</v>
          </cell>
          <cell r="I150" t="str">
            <v>Pośrednie</v>
          </cell>
          <cell r="J150" t="str">
            <v>Pozostałe świad. na rzecz prac.</v>
          </cell>
        </row>
        <row r="151">
          <cell r="A151" t="str">
            <v>11</v>
          </cell>
          <cell r="B151" t="str">
            <v>506 /1-11-532</v>
          </cell>
          <cell r="C151" t="str">
            <v>Prz‘dzalnia, Sw.na rz.prac.-in</v>
          </cell>
          <cell r="D151">
            <v>0</v>
          </cell>
          <cell r="E151">
            <v>0</v>
          </cell>
          <cell r="F151">
            <v>7274.44</v>
          </cell>
          <cell r="G151">
            <v>0</v>
          </cell>
          <cell r="H151">
            <v>7274.44</v>
          </cell>
          <cell r="I151" t="str">
            <v>Pośrednie</v>
          </cell>
          <cell r="J151" t="str">
            <v>Pozostałe świad. na rzecz prac.</v>
          </cell>
        </row>
        <row r="152">
          <cell r="A152" t="str">
            <v>11</v>
          </cell>
          <cell r="B152" t="str">
            <v>506 /1-11-800</v>
          </cell>
          <cell r="C152" t="str">
            <v>Prz‘dzalnia, Koszty zakupu.</v>
          </cell>
          <cell r="D152">
            <v>0</v>
          </cell>
          <cell r="E152">
            <v>0</v>
          </cell>
          <cell r="F152">
            <v>1705.15</v>
          </cell>
          <cell r="G152">
            <v>0</v>
          </cell>
          <cell r="H152">
            <v>1705.15</v>
          </cell>
          <cell r="I152" t="str">
            <v>Pośrednie</v>
          </cell>
          <cell r="J152" t="str">
            <v>Pozostałe koszty</v>
          </cell>
        </row>
        <row r="153">
          <cell r="A153" t="str">
            <v>12</v>
          </cell>
          <cell r="B153" t="str">
            <v>500 /1-12-000</v>
          </cell>
          <cell r="C153" t="str">
            <v>Skr‘calnia, Roboty w toku</v>
          </cell>
          <cell r="D153">
            <v>9403.61</v>
          </cell>
          <cell r="E153">
            <v>0</v>
          </cell>
          <cell r="F153">
            <v>23882.42</v>
          </cell>
          <cell r="G153">
            <v>0</v>
          </cell>
          <cell r="H153">
            <v>-14478.809999999998</v>
          </cell>
          <cell r="I153" t="str">
            <v>Bezpośrednie</v>
          </cell>
          <cell r="J153" t="str">
            <v>Produkcja w toku</v>
          </cell>
        </row>
        <row r="154">
          <cell r="A154" t="str">
            <v>12</v>
          </cell>
          <cell r="B154" t="str">
            <v>500 /1-12-112</v>
          </cell>
          <cell r="C154" t="str">
            <v>Skr‘calnia, Zu§.prz‘dzy</v>
          </cell>
          <cell r="D154">
            <v>0</v>
          </cell>
          <cell r="E154">
            <v>0</v>
          </cell>
          <cell r="F154">
            <v>23460.06</v>
          </cell>
          <cell r="G154">
            <v>0</v>
          </cell>
          <cell r="H154">
            <v>23460.06</v>
          </cell>
          <cell r="I154" t="str">
            <v>Bezpośrednie</v>
          </cell>
          <cell r="J154" t="str">
            <v>Przędza z zakupu</v>
          </cell>
        </row>
        <row r="155">
          <cell r="A155" t="str">
            <v>12</v>
          </cell>
          <cell r="B155" t="str">
            <v>500 /1-12-113</v>
          </cell>
          <cell r="C155" t="str">
            <v>Skr‘calnia, Odpady</v>
          </cell>
          <cell r="D155">
            <v>0</v>
          </cell>
          <cell r="E155">
            <v>0</v>
          </cell>
          <cell r="F155">
            <v>-299.42</v>
          </cell>
          <cell r="G155">
            <v>0</v>
          </cell>
          <cell r="H155">
            <v>-299.42</v>
          </cell>
          <cell r="I155" t="str">
            <v>Bezpośrednie</v>
          </cell>
          <cell r="J155" t="str">
            <v>Odpady</v>
          </cell>
        </row>
        <row r="156">
          <cell r="A156" t="str">
            <v>12</v>
          </cell>
          <cell r="B156" t="str">
            <v>500 /1-12-122</v>
          </cell>
          <cell r="C156" t="str">
            <v>Skr‘calnia, Zu§.žr.pomocn.</v>
          </cell>
          <cell r="D156">
            <v>0</v>
          </cell>
          <cell r="E156">
            <v>0</v>
          </cell>
          <cell r="F156">
            <v>746</v>
          </cell>
          <cell r="G156">
            <v>0</v>
          </cell>
          <cell r="H156">
            <v>746</v>
          </cell>
          <cell r="I156" t="str">
            <v>Bezpośrednie</v>
          </cell>
          <cell r="J156" t="str">
            <v>Barwniki i środki pomocnicze</v>
          </cell>
        </row>
        <row r="157">
          <cell r="A157" t="str">
            <v>12</v>
          </cell>
          <cell r="B157" t="str">
            <v>500 /1-12-301</v>
          </cell>
          <cell r="C157" t="str">
            <v>Skr‘calnia, Zu§.prz.w’.-zgrz.</v>
          </cell>
          <cell r="D157">
            <v>0</v>
          </cell>
          <cell r="E157">
            <v>0</v>
          </cell>
          <cell r="F157">
            <v>31623.52</v>
          </cell>
          <cell r="G157">
            <v>0</v>
          </cell>
          <cell r="H157">
            <v>31623.52</v>
          </cell>
          <cell r="I157" t="str">
            <v>Bezpośrednie</v>
          </cell>
          <cell r="J157" t="str">
            <v>Przędza własna</v>
          </cell>
        </row>
        <row r="158">
          <cell r="A158" t="str">
            <v>12</v>
          </cell>
          <cell r="B158" t="str">
            <v>500 /1-12-302</v>
          </cell>
          <cell r="C158" t="str">
            <v>Skr‘calnia, Zu§.prz.w’.-p˘’cz.</v>
          </cell>
          <cell r="D158">
            <v>0</v>
          </cell>
          <cell r="E158">
            <v>0</v>
          </cell>
          <cell r="F158">
            <v>52677.08</v>
          </cell>
          <cell r="G158">
            <v>0</v>
          </cell>
          <cell r="H158">
            <v>52677.08</v>
          </cell>
          <cell r="I158" t="str">
            <v>Bezpośrednie</v>
          </cell>
          <cell r="J158" t="str">
            <v>Przędza własna</v>
          </cell>
        </row>
        <row r="159">
          <cell r="A159" t="str">
            <v>12</v>
          </cell>
          <cell r="B159" t="str">
            <v>500 /1-12-303</v>
          </cell>
          <cell r="C159" t="str">
            <v>Skr‘calnia, Zu§.prz.w’.-baw.</v>
          </cell>
          <cell r="D159">
            <v>0</v>
          </cell>
          <cell r="E159">
            <v>0</v>
          </cell>
          <cell r="F159">
            <v>18554.23</v>
          </cell>
          <cell r="G159">
            <v>0</v>
          </cell>
          <cell r="H159">
            <v>18554.23</v>
          </cell>
          <cell r="I159" t="str">
            <v>Bezpośrednie</v>
          </cell>
          <cell r="J159" t="str">
            <v>Przędza własna</v>
          </cell>
        </row>
        <row r="160">
          <cell r="A160" t="str">
            <v>12</v>
          </cell>
          <cell r="B160" t="str">
            <v>500 /1-12-410</v>
          </cell>
          <cell r="C160" t="str">
            <v>Skr‘calnia, Wynagr.-osobowy f.</v>
          </cell>
          <cell r="D160">
            <v>0</v>
          </cell>
          <cell r="E160">
            <v>0</v>
          </cell>
          <cell r="F160">
            <v>170489.88</v>
          </cell>
          <cell r="G160">
            <v>1297.06</v>
          </cell>
          <cell r="H160">
            <v>169192.82</v>
          </cell>
          <cell r="I160" t="str">
            <v>Bezpośrednie</v>
          </cell>
          <cell r="J160" t="str">
            <v>Wynagrodzenia bezp. z narz.</v>
          </cell>
        </row>
        <row r="161">
          <cell r="A161" t="str">
            <v>12</v>
          </cell>
          <cell r="B161" t="str">
            <v>500 /1-12-522</v>
          </cell>
          <cell r="C161" t="str">
            <v>Skr‘calnia, Narzuty na p’ace</v>
          </cell>
          <cell r="D161">
            <v>0</v>
          </cell>
          <cell r="E161">
            <v>0</v>
          </cell>
          <cell r="F161">
            <v>75210.69</v>
          </cell>
          <cell r="G161">
            <v>628.45</v>
          </cell>
          <cell r="H161">
            <v>74582.24</v>
          </cell>
          <cell r="I161" t="str">
            <v>Bezpośrednie</v>
          </cell>
          <cell r="J161" t="str">
            <v>Wynagrodzenia bezp. z narz.</v>
          </cell>
        </row>
        <row r="162">
          <cell r="A162" t="str">
            <v>12</v>
          </cell>
          <cell r="B162" t="str">
            <v>500 /1-12-800</v>
          </cell>
          <cell r="C162" t="str">
            <v>Skr‘calnia, koszty zakupu</v>
          </cell>
          <cell r="D162">
            <v>0</v>
          </cell>
          <cell r="E162">
            <v>0</v>
          </cell>
          <cell r="F162">
            <v>191.9</v>
          </cell>
          <cell r="G162">
            <v>0</v>
          </cell>
          <cell r="H162">
            <v>191.9</v>
          </cell>
          <cell r="I162" t="str">
            <v>Bezpośrednie</v>
          </cell>
          <cell r="J162" t="str">
            <v>Koszty zakupu</v>
          </cell>
        </row>
        <row r="163">
          <cell r="A163" t="str">
            <v>12</v>
          </cell>
          <cell r="B163" t="str">
            <v>505 /1-12-142</v>
          </cell>
          <cell r="C163" t="str">
            <v>Skr‘calnia, Mater.pozost.</v>
          </cell>
          <cell r="D163">
            <v>0</v>
          </cell>
          <cell r="E163">
            <v>0</v>
          </cell>
          <cell r="F163">
            <v>1049.61</v>
          </cell>
          <cell r="G163">
            <v>0</v>
          </cell>
          <cell r="H163">
            <v>1049.61</v>
          </cell>
          <cell r="I163" t="str">
            <v>Pośrednie</v>
          </cell>
          <cell r="J163" t="str">
            <v>Pozostałe materiały</v>
          </cell>
        </row>
        <row r="164">
          <cell r="A164" t="str">
            <v>12</v>
          </cell>
          <cell r="B164" t="str">
            <v>505 /1-12-151</v>
          </cell>
          <cell r="C164" t="str">
            <v>Skr‘calnia, Zu§.energ.elektr.</v>
          </cell>
          <cell r="D164">
            <v>0</v>
          </cell>
          <cell r="E164">
            <v>0</v>
          </cell>
          <cell r="F164">
            <v>12254.72</v>
          </cell>
          <cell r="G164">
            <v>0</v>
          </cell>
          <cell r="H164">
            <v>12254.72</v>
          </cell>
          <cell r="I164" t="str">
            <v>Pośrednie</v>
          </cell>
          <cell r="J164" t="str">
            <v>Energia elektryczna</v>
          </cell>
        </row>
        <row r="165">
          <cell r="A165" t="str">
            <v>12</v>
          </cell>
          <cell r="B165" t="str">
            <v>505 /1-12-800</v>
          </cell>
          <cell r="C165" t="str">
            <v>Skr‘calnia, Koszty zakupu.</v>
          </cell>
          <cell r="D165">
            <v>0</v>
          </cell>
          <cell r="E165">
            <v>0</v>
          </cell>
          <cell r="F165">
            <v>-36.28</v>
          </cell>
          <cell r="G165">
            <v>0</v>
          </cell>
          <cell r="H165">
            <v>-36.28</v>
          </cell>
          <cell r="I165" t="str">
            <v>Pośrednie</v>
          </cell>
          <cell r="J165" t="str">
            <v>Pozostałe koszty</v>
          </cell>
        </row>
        <row r="166">
          <cell r="A166" t="str">
            <v>12</v>
          </cell>
          <cell r="B166" t="str">
            <v>506 /1-12-010</v>
          </cell>
          <cell r="C166" t="str">
            <v>Skr‘calnia, Amortyz.žr.trwa’yc</v>
          </cell>
          <cell r="D166">
            <v>0</v>
          </cell>
          <cell r="E166">
            <v>0</v>
          </cell>
          <cell r="F166">
            <v>18530.64</v>
          </cell>
          <cell r="G166">
            <v>0</v>
          </cell>
          <cell r="H166">
            <v>18530.64</v>
          </cell>
          <cell r="I166" t="str">
            <v>Pośrednie</v>
          </cell>
          <cell r="J166" t="str">
            <v>Amortyzacja środków trwałych</v>
          </cell>
        </row>
        <row r="167">
          <cell r="A167" t="str">
            <v>12</v>
          </cell>
          <cell r="B167" t="str">
            <v>506 /1-12-142</v>
          </cell>
          <cell r="C167" t="str">
            <v>Skr‘calnia, Mater.pozost.</v>
          </cell>
          <cell r="D167">
            <v>0</v>
          </cell>
          <cell r="E167">
            <v>0</v>
          </cell>
          <cell r="F167">
            <v>16024.83</v>
          </cell>
          <cell r="G167">
            <v>0</v>
          </cell>
          <cell r="H167">
            <v>16024.83</v>
          </cell>
          <cell r="I167" t="str">
            <v>Pośrednie</v>
          </cell>
          <cell r="J167" t="str">
            <v>Pozostałe materiały</v>
          </cell>
        </row>
        <row r="168">
          <cell r="A168" t="str">
            <v>12</v>
          </cell>
          <cell r="B168" t="str">
            <v>506 /1-12-152</v>
          </cell>
          <cell r="C168" t="str">
            <v>Skr‘calnia, Zu§.wody</v>
          </cell>
          <cell r="D168">
            <v>0</v>
          </cell>
          <cell r="E168">
            <v>0</v>
          </cell>
          <cell r="F168">
            <v>2181.2</v>
          </cell>
          <cell r="G168">
            <v>0</v>
          </cell>
          <cell r="H168">
            <v>2181.2</v>
          </cell>
          <cell r="I168" t="str">
            <v>Pośrednie</v>
          </cell>
          <cell r="J168" t="str">
            <v>Woda-socjal.</v>
          </cell>
        </row>
        <row r="169">
          <cell r="A169" t="str">
            <v>12</v>
          </cell>
          <cell r="B169" t="str">
            <v>506 /1-12-153</v>
          </cell>
          <cell r="C169" t="str">
            <v>Skr‘calnia, Zu§.energ.ciepl.</v>
          </cell>
          <cell r="D169">
            <v>0</v>
          </cell>
          <cell r="E169">
            <v>0</v>
          </cell>
          <cell r="F169">
            <v>21615.31</v>
          </cell>
          <cell r="G169">
            <v>0</v>
          </cell>
          <cell r="H169">
            <v>21615.31</v>
          </cell>
          <cell r="I169" t="str">
            <v>Pośrednie</v>
          </cell>
          <cell r="J169" t="str">
            <v>Energia cieplna-ogrzew.</v>
          </cell>
        </row>
        <row r="170">
          <cell r="A170" t="str">
            <v>12</v>
          </cell>
          <cell r="B170" t="str">
            <v>506 /1-12-221</v>
          </cell>
          <cell r="C170" t="str">
            <v>Skr‘calnia, Us’.rem.-budynki</v>
          </cell>
          <cell r="D170">
            <v>0</v>
          </cell>
          <cell r="E170">
            <v>0</v>
          </cell>
          <cell r="F170">
            <v>80.88</v>
          </cell>
          <cell r="G170">
            <v>0</v>
          </cell>
          <cell r="H170">
            <v>80.88</v>
          </cell>
          <cell r="I170" t="str">
            <v>Pośrednie</v>
          </cell>
          <cell r="J170" t="str">
            <v>Remonty budynków i budowli</v>
          </cell>
        </row>
        <row r="171">
          <cell r="A171" t="str">
            <v>12</v>
          </cell>
          <cell r="B171" t="str">
            <v>506 /1-12-254</v>
          </cell>
          <cell r="C171" t="str">
            <v>Skr‘calnia, Us’.poz.-komunalne</v>
          </cell>
          <cell r="D171">
            <v>0</v>
          </cell>
          <cell r="E171">
            <v>0</v>
          </cell>
          <cell r="F171">
            <v>1737.14</v>
          </cell>
          <cell r="G171">
            <v>0</v>
          </cell>
          <cell r="H171">
            <v>1737.14</v>
          </cell>
          <cell r="I171" t="str">
            <v>Pośrednie</v>
          </cell>
          <cell r="J171" t="str">
            <v>Odbiór ścieków</v>
          </cell>
        </row>
        <row r="172">
          <cell r="A172" t="str">
            <v>12</v>
          </cell>
          <cell r="B172" t="str">
            <v>506 /1-12-259</v>
          </cell>
          <cell r="C172" t="str">
            <v>Skr‘calnia, Us’.poz.-inne</v>
          </cell>
          <cell r="D172">
            <v>0</v>
          </cell>
          <cell r="E172">
            <v>0</v>
          </cell>
          <cell r="F172">
            <v>300</v>
          </cell>
          <cell r="G172">
            <v>0</v>
          </cell>
          <cell r="H172">
            <v>300</v>
          </cell>
          <cell r="I172" t="str">
            <v>Pośrednie</v>
          </cell>
          <cell r="J172" t="str">
            <v>Pozostałe koszty</v>
          </cell>
        </row>
        <row r="173">
          <cell r="A173" t="str">
            <v>12</v>
          </cell>
          <cell r="B173" t="str">
            <v>506 /1-12-261</v>
          </cell>
          <cell r="C173" t="str">
            <v>Skr‘calnia, Rem.w’.-budynki</v>
          </cell>
          <cell r="D173">
            <v>0</v>
          </cell>
          <cell r="E173">
            <v>0</v>
          </cell>
          <cell r="F173">
            <v>3859.67</v>
          </cell>
          <cell r="G173">
            <v>0</v>
          </cell>
          <cell r="H173">
            <v>3859.67</v>
          </cell>
          <cell r="I173" t="str">
            <v>Pośrednie</v>
          </cell>
          <cell r="J173" t="str">
            <v>Remonty budynków i budowli</v>
          </cell>
        </row>
        <row r="174">
          <cell r="A174" t="str">
            <v>12</v>
          </cell>
          <cell r="B174" t="str">
            <v>506 /1-12-264</v>
          </cell>
          <cell r="C174" t="str">
            <v>Skr‘calnia, Rem.w’.-masz.i urz</v>
          </cell>
          <cell r="D174">
            <v>0</v>
          </cell>
          <cell r="E174">
            <v>0</v>
          </cell>
          <cell r="F174">
            <v>7539.09</v>
          </cell>
          <cell r="G174">
            <v>0</v>
          </cell>
          <cell r="H174">
            <v>7539.09</v>
          </cell>
          <cell r="I174" t="str">
            <v>Pośrednie</v>
          </cell>
          <cell r="J174" t="str">
            <v>Remonty maszyn i urządzeń</v>
          </cell>
        </row>
        <row r="175">
          <cell r="A175" t="str">
            <v>12</v>
          </cell>
          <cell r="B175" t="str">
            <v>506 /1-12-311</v>
          </cell>
          <cell r="C175" t="str">
            <v>Skr‘calnia, Podatek od nieruch</v>
          </cell>
          <cell r="D175">
            <v>0</v>
          </cell>
          <cell r="E175">
            <v>0</v>
          </cell>
          <cell r="F175">
            <v>4972.5</v>
          </cell>
          <cell r="G175">
            <v>0</v>
          </cell>
          <cell r="H175">
            <v>4972.5</v>
          </cell>
          <cell r="I175" t="str">
            <v>Pośrednie</v>
          </cell>
          <cell r="J175" t="str">
            <v>Podatek od nieruchomości</v>
          </cell>
        </row>
        <row r="176">
          <cell r="A176" t="str">
            <v>12</v>
          </cell>
          <cell r="B176" t="str">
            <v>506 /1-12-312</v>
          </cell>
          <cell r="C176" t="str">
            <v>Skr‘calnia, Podatek gruntowy</v>
          </cell>
          <cell r="D176">
            <v>0</v>
          </cell>
          <cell r="E176">
            <v>0</v>
          </cell>
          <cell r="F176">
            <v>125.13</v>
          </cell>
          <cell r="G176">
            <v>0</v>
          </cell>
          <cell r="H176">
            <v>125.13</v>
          </cell>
          <cell r="I176" t="str">
            <v>Pośrednie</v>
          </cell>
          <cell r="J176" t="str">
            <v>Pozostałe koszty</v>
          </cell>
        </row>
        <row r="177">
          <cell r="A177" t="str">
            <v>12</v>
          </cell>
          <cell r="B177" t="str">
            <v>506 /1-12-410</v>
          </cell>
          <cell r="C177" t="str">
            <v>Skr‘calnia, Wynagr.-osobowy f.</v>
          </cell>
          <cell r="D177">
            <v>0</v>
          </cell>
          <cell r="E177">
            <v>0</v>
          </cell>
          <cell r="F177">
            <v>72720.38</v>
          </cell>
          <cell r="G177">
            <v>0</v>
          </cell>
          <cell r="H177">
            <v>72720.38</v>
          </cell>
          <cell r="I177" t="str">
            <v>Pośrednie</v>
          </cell>
          <cell r="J177" t="str">
            <v>Wynagrodzenia pośr. z narz.</v>
          </cell>
        </row>
        <row r="178">
          <cell r="A178" t="str">
            <v>12</v>
          </cell>
          <cell r="B178" t="str">
            <v>506 /1-12-420</v>
          </cell>
          <cell r="C178" t="str">
            <v>Skr‘calnia, Wynagr.-bezosob.f.</v>
          </cell>
          <cell r="D178">
            <v>0</v>
          </cell>
          <cell r="E178">
            <v>0</v>
          </cell>
          <cell r="F178">
            <v>1051</v>
          </cell>
          <cell r="G178">
            <v>0</v>
          </cell>
          <cell r="H178">
            <v>1051</v>
          </cell>
          <cell r="I178" t="str">
            <v>Pośrednie</v>
          </cell>
          <cell r="J178" t="str">
            <v>Pozostałe świad. na rzecz prac.</v>
          </cell>
        </row>
        <row r="179">
          <cell r="A179" t="str">
            <v>12</v>
          </cell>
          <cell r="B179" t="str">
            <v>506 /1-12-511</v>
          </cell>
          <cell r="C179" t="str">
            <v>Skr‘calnia, w.na rz.prac.-BHP</v>
          </cell>
          <cell r="D179">
            <v>0</v>
          </cell>
          <cell r="E179">
            <v>0</v>
          </cell>
          <cell r="F179">
            <v>4703.47</v>
          </cell>
          <cell r="G179">
            <v>0</v>
          </cell>
          <cell r="H179">
            <v>4703.47</v>
          </cell>
          <cell r="I179" t="str">
            <v>Pośrednie</v>
          </cell>
          <cell r="J179" t="str">
            <v>Pozostałe świad. na rzecz prac.</v>
          </cell>
        </row>
        <row r="180">
          <cell r="A180" t="str">
            <v>12</v>
          </cell>
          <cell r="B180" t="str">
            <v>506 /1-12-521</v>
          </cell>
          <cell r="C180" t="str">
            <v>Skr‘calnia, w.na rz.prac.-nal</v>
          </cell>
          <cell r="D180">
            <v>0</v>
          </cell>
          <cell r="E180">
            <v>0</v>
          </cell>
          <cell r="F180">
            <v>11498.85</v>
          </cell>
          <cell r="G180">
            <v>0</v>
          </cell>
          <cell r="H180">
            <v>11498.85</v>
          </cell>
          <cell r="I180" t="str">
            <v>Pośrednie</v>
          </cell>
          <cell r="J180" t="str">
            <v>Pozostałe świad. na rzecz prac.</v>
          </cell>
        </row>
        <row r="181">
          <cell r="A181" t="str">
            <v>12</v>
          </cell>
          <cell r="B181" t="str">
            <v>506 /1-12-522</v>
          </cell>
          <cell r="C181" t="str">
            <v>Skr‘calnia, w.na rz.prac.-nar</v>
          </cell>
          <cell r="D181">
            <v>0</v>
          </cell>
          <cell r="E181">
            <v>0</v>
          </cell>
          <cell r="F181">
            <v>32108.14</v>
          </cell>
          <cell r="G181">
            <v>0</v>
          </cell>
          <cell r="H181">
            <v>32108.14</v>
          </cell>
          <cell r="I181" t="str">
            <v>Pośrednie</v>
          </cell>
          <cell r="J181" t="str">
            <v>Wynagrodzenia pośr. z narz.</v>
          </cell>
        </row>
        <row r="182">
          <cell r="A182" t="str">
            <v>12</v>
          </cell>
          <cell r="B182" t="str">
            <v>506 /1-12-532</v>
          </cell>
          <cell r="C182" t="str">
            <v>Skr‘calnia, w.na rz,prac.-inn</v>
          </cell>
          <cell r="D182">
            <v>0</v>
          </cell>
          <cell r="E182">
            <v>0</v>
          </cell>
          <cell r="F182">
            <v>144.5</v>
          </cell>
          <cell r="G182">
            <v>0</v>
          </cell>
          <cell r="H182">
            <v>144.5</v>
          </cell>
          <cell r="I182" t="str">
            <v>Pośrednie</v>
          </cell>
          <cell r="J182" t="str">
            <v>Pozostałe świad. na rzecz prac.</v>
          </cell>
        </row>
        <row r="183">
          <cell r="A183" t="str">
            <v>12</v>
          </cell>
          <cell r="B183" t="str">
            <v>506 /1-12-800</v>
          </cell>
          <cell r="C183" t="str">
            <v>Skr‘calnia, Koszty zakupu.</v>
          </cell>
          <cell r="D183">
            <v>0</v>
          </cell>
          <cell r="E183">
            <v>0</v>
          </cell>
          <cell r="F183">
            <v>562.14</v>
          </cell>
          <cell r="G183">
            <v>0</v>
          </cell>
          <cell r="H183">
            <v>562.14</v>
          </cell>
          <cell r="I183" t="str">
            <v>Pośrednie</v>
          </cell>
          <cell r="J183" t="str">
            <v>Pozostałe koszty</v>
          </cell>
        </row>
        <row r="184">
          <cell r="A184" t="str">
            <v>13</v>
          </cell>
          <cell r="B184" t="str">
            <v>500 /1-13-111</v>
          </cell>
          <cell r="C184" t="str">
            <v>Farbiarnia, Zu§.surowca</v>
          </cell>
          <cell r="D184">
            <v>5911.1</v>
          </cell>
          <cell r="E184">
            <v>0</v>
          </cell>
          <cell r="F184">
            <v>18551.05</v>
          </cell>
          <cell r="G184">
            <v>-410.45</v>
          </cell>
          <cell r="H184">
            <v>18961.5</v>
          </cell>
          <cell r="I184" t="str">
            <v>Bezpośrednie</v>
          </cell>
          <cell r="J184" t="str">
            <v>Surowiec</v>
          </cell>
        </row>
        <row r="185">
          <cell r="A185" t="str">
            <v>13</v>
          </cell>
          <cell r="B185" t="str">
            <v>500 /1-13-112</v>
          </cell>
          <cell r="C185" t="str">
            <v>Farbiarnia, Zu§.prz‘dzy z zak.</v>
          </cell>
          <cell r="D185">
            <v>6777.73</v>
          </cell>
          <cell r="E185">
            <v>0</v>
          </cell>
          <cell r="F185">
            <v>12583.47</v>
          </cell>
          <cell r="G185">
            <v>-3546.82</v>
          </cell>
          <cell r="H185">
            <v>16130.289999999999</v>
          </cell>
          <cell r="I185" t="str">
            <v>Bezpośrednie</v>
          </cell>
          <cell r="J185" t="str">
            <v>Przędza z zakupu</v>
          </cell>
        </row>
        <row r="186">
          <cell r="A186" t="str">
            <v>13</v>
          </cell>
          <cell r="B186" t="str">
            <v>500 /1-13-121</v>
          </cell>
          <cell r="C186" t="str">
            <v>Farbiarnia, Zu§.barwnik˘w</v>
          </cell>
          <cell r="D186">
            <v>0</v>
          </cell>
          <cell r="E186">
            <v>0</v>
          </cell>
          <cell r="F186">
            <v>462008.29</v>
          </cell>
          <cell r="G186">
            <v>462008.29</v>
          </cell>
          <cell r="H186">
            <v>0</v>
          </cell>
          <cell r="I186" t="str">
            <v>Bezpośrednie</v>
          </cell>
          <cell r="J186" t="str">
            <v>Barwniki i środki pomocnicze</v>
          </cell>
        </row>
        <row r="187">
          <cell r="A187" t="str">
            <v>13</v>
          </cell>
          <cell r="B187" t="str">
            <v>500 /1-13-122</v>
          </cell>
          <cell r="C187" t="str">
            <v>Farbiarnia, Zu§.žr.pomocn.</v>
          </cell>
          <cell r="D187">
            <v>0</v>
          </cell>
          <cell r="E187">
            <v>0</v>
          </cell>
          <cell r="F187">
            <v>98507.07</v>
          </cell>
          <cell r="G187">
            <v>98507.07</v>
          </cell>
          <cell r="H187">
            <v>0</v>
          </cell>
          <cell r="I187" t="str">
            <v>Bezpośrednie</v>
          </cell>
          <cell r="J187" t="str">
            <v>Barwniki i środki pomocnicze</v>
          </cell>
        </row>
        <row r="188">
          <cell r="A188" t="str">
            <v>13</v>
          </cell>
          <cell r="B188" t="str">
            <v>500 /1-13-410</v>
          </cell>
          <cell r="C188" t="str">
            <v>Farbiarnia, Wynagr.-osobowy f.</v>
          </cell>
          <cell r="D188">
            <v>0</v>
          </cell>
          <cell r="E188">
            <v>0</v>
          </cell>
          <cell r="F188">
            <v>143857.34</v>
          </cell>
          <cell r="G188">
            <v>143857.34</v>
          </cell>
          <cell r="H188">
            <v>0</v>
          </cell>
          <cell r="I188" t="str">
            <v>Bezpośrednie</v>
          </cell>
          <cell r="J188" t="str">
            <v>Wynagrodzenia bezp. z narz.</v>
          </cell>
        </row>
        <row r="189">
          <cell r="A189" t="str">
            <v>13</v>
          </cell>
          <cell r="B189" t="str">
            <v>500 /1-13-522</v>
          </cell>
          <cell r="C189" t="str">
            <v>Farbiarnia, Narzuty na p’ace</v>
          </cell>
          <cell r="D189">
            <v>0</v>
          </cell>
          <cell r="E189">
            <v>0</v>
          </cell>
          <cell r="F189">
            <v>63543.78</v>
          </cell>
          <cell r="G189">
            <v>63543.78</v>
          </cell>
          <cell r="H189">
            <v>0</v>
          </cell>
          <cell r="I189" t="str">
            <v>Bezpośrednie</v>
          </cell>
          <cell r="J189" t="str">
            <v>Wynagrodzenia bezp. z narz.</v>
          </cell>
        </row>
        <row r="190">
          <cell r="A190" t="str">
            <v>13</v>
          </cell>
          <cell r="B190" t="str">
            <v>500 /1-13-800</v>
          </cell>
          <cell r="C190" t="str">
            <v>Farbiarnia, Koszty zakupu</v>
          </cell>
          <cell r="D190">
            <v>0</v>
          </cell>
          <cell r="E190">
            <v>0</v>
          </cell>
          <cell r="F190">
            <v>15096.86</v>
          </cell>
          <cell r="G190">
            <v>15096.86</v>
          </cell>
          <cell r="H190">
            <v>0</v>
          </cell>
          <cell r="I190" t="str">
            <v>Bezpośrednie</v>
          </cell>
          <cell r="J190" t="str">
            <v>Koszty zakupu</v>
          </cell>
        </row>
        <row r="191">
          <cell r="A191" t="str">
            <v>13</v>
          </cell>
          <cell r="B191" t="str">
            <v>505 /1-13-114</v>
          </cell>
          <cell r="C191" t="str">
            <v>Farbiarnia, Tkanina</v>
          </cell>
          <cell r="D191">
            <v>0</v>
          </cell>
          <cell r="E191">
            <v>0</v>
          </cell>
          <cell r="F191">
            <v>872.47</v>
          </cell>
          <cell r="G191">
            <v>0</v>
          </cell>
          <cell r="H191">
            <v>872.47</v>
          </cell>
          <cell r="I191" t="str">
            <v>Pośrednie</v>
          </cell>
          <cell r="J191" t="str">
            <v>Pozostałe koszty</v>
          </cell>
        </row>
        <row r="192">
          <cell r="A192" t="str">
            <v>13</v>
          </cell>
          <cell r="B192" t="str">
            <v>505 /1-13-122</v>
          </cell>
          <cell r="C192" t="str">
            <v>Farbiarnia, Zu§.žr.pomocn.</v>
          </cell>
          <cell r="D192">
            <v>0</v>
          </cell>
          <cell r="E192">
            <v>0</v>
          </cell>
          <cell r="F192">
            <v>50.4</v>
          </cell>
          <cell r="G192">
            <v>0</v>
          </cell>
          <cell r="H192">
            <v>50.4</v>
          </cell>
          <cell r="I192" t="str">
            <v>Pośrednie</v>
          </cell>
          <cell r="J192" t="str">
            <v>Pozostałe koszty</v>
          </cell>
        </row>
        <row r="193">
          <cell r="A193" t="str">
            <v>13</v>
          </cell>
          <cell r="B193" t="str">
            <v>505 /1-13-142</v>
          </cell>
          <cell r="C193" t="str">
            <v>Farbiarnia, Mater.pozost.</v>
          </cell>
          <cell r="D193">
            <v>0</v>
          </cell>
          <cell r="E193">
            <v>0</v>
          </cell>
          <cell r="F193">
            <v>3994.26</v>
          </cell>
          <cell r="G193">
            <v>0</v>
          </cell>
          <cell r="H193">
            <v>3994.26</v>
          </cell>
          <cell r="I193" t="str">
            <v>Pośrednie</v>
          </cell>
          <cell r="J193" t="str">
            <v>Pozostałe materiały</v>
          </cell>
        </row>
        <row r="194">
          <cell r="A194" t="str">
            <v>13</v>
          </cell>
          <cell r="B194" t="str">
            <v>505 /1-13-151</v>
          </cell>
          <cell r="C194" t="str">
            <v>Farbiarnia, Zu§.energ.elektr.</v>
          </cell>
          <cell r="D194">
            <v>0</v>
          </cell>
          <cell r="E194">
            <v>0</v>
          </cell>
          <cell r="F194">
            <v>95812.48</v>
          </cell>
          <cell r="G194">
            <v>0</v>
          </cell>
          <cell r="H194">
            <v>95812.48</v>
          </cell>
          <cell r="I194" t="str">
            <v>Pośrednie</v>
          </cell>
          <cell r="J194" t="str">
            <v>Energia elektryczna</v>
          </cell>
        </row>
        <row r="195">
          <cell r="A195" t="str">
            <v>13</v>
          </cell>
          <cell r="B195" t="str">
            <v>505 /1-13-152</v>
          </cell>
          <cell r="C195" t="str">
            <v>Farbiarnia, Zu§.wody</v>
          </cell>
          <cell r="D195">
            <v>0</v>
          </cell>
          <cell r="E195">
            <v>0</v>
          </cell>
          <cell r="F195">
            <v>146878.21</v>
          </cell>
          <cell r="G195">
            <v>0</v>
          </cell>
          <cell r="H195">
            <v>146878.21</v>
          </cell>
          <cell r="I195" t="str">
            <v>Pośrednie</v>
          </cell>
          <cell r="J195" t="str">
            <v>Woda-techn.</v>
          </cell>
        </row>
        <row r="196">
          <cell r="A196" t="str">
            <v>13</v>
          </cell>
          <cell r="B196" t="str">
            <v>505 /1-13-153</v>
          </cell>
          <cell r="C196" t="str">
            <v>Farbiarnia, Zu§.energ.ciepl.</v>
          </cell>
          <cell r="D196">
            <v>0</v>
          </cell>
          <cell r="E196">
            <v>0</v>
          </cell>
          <cell r="F196">
            <v>446533.77</v>
          </cell>
          <cell r="G196">
            <v>0</v>
          </cell>
          <cell r="H196">
            <v>446533.77</v>
          </cell>
          <cell r="I196" t="str">
            <v>Pośrednie</v>
          </cell>
          <cell r="J196" t="str">
            <v>Energia cieplna-techn.</v>
          </cell>
        </row>
        <row r="197">
          <cell r="A197" t="str">
            <v>13</v>
          </cell>
          <cell r="B197" t="str">
            <v>505 /1-13-254</v>
          </cell>
          <cell r="C197" t="str">
            <v>Farbiarnia, Us’.poz.-komunalne</v>
          </cell>
          <cell r="D197">
            <v>0</v>
          </cell>
          <cell r="E197">
            <v>0</v>
          </cell>
          <cell r="F197">
            <v>87022.42</v>
          </cell>
          <cell r="G197">
            <v>0</v>
          </cell>
          <cell r="H197">
            <v>87022.42</v>
          </cell>
          <cell r="I197" t="str">
            <v>Pośrednie</v>
          </cell>
          <cell r="J197" t="str">
            <v>Usługi komunalne</v>
          </cell>
        </row>
        <row r="198">
          <cell r="A198" t="str">
            <v>13</v>
          </cell>
          <cell r="B198" t="str">
            <v>505 /1-13-800</v>
          </cell>
          <cell r="C198" t="str">
            <v>Farbiarnia, k-ty zakupu</v>
          </cell>
          <cell r="D198">
            <v>0</v>
          </cell>
          <cell r="E198">
            <v>0</v>
          </cell>
          <cell r="F198">
            <v>62.36</v>
          </cell>
          <cell r="G198">
            <v>0</v>
          </cell>
          <cell r="H198">
            <v>62.36</v>
          </cell>
          <cell r="I198" t="str">
            <v>Pośrednie</v>
          </cell>
          <cell r="J198" t="str">
            <v>Pozostałe koszty</v>
          </cell>
        </row>
        <row r="199">
          <cell r="A199" t="str">
            <v>13</v>
          </cell>
          <cell r="B199" t="str">
            <v>506 /1-13-010</v>
          </cell>
          <cell r="C199" t="str">
            <v>Farbiarnia, Amortyz.žr.trwa’yc</v>
          </cell>
          <cell r="D199">
            <v>0</v>
          </cell>
          <cell r="E199">
            <v>0</v>
          </cell>
          <cell r="F199">
            <v>51451.66</v>
          </cell>
          <cell r="G199">
            <v>0</v>
          </cell>
          <cell r="H199">
            <v>51451.66</v>
          </cell>
          <cell r="I199" t="str">
            <v>Pośrednie</v>
          </cell>
          <cell r="J199" t="str">
            <v>Amortyzacja środków trwałych</v>
          </cell>
        </row>
        <row r="200">
          <cell r="A200" t="str">
            <v>13</v>
          </cell>
          <cell r="B200" t="str">
            <v>506 /1-13-141</v>
          </cell>
          <cell r="C200" t="str">
            <v>Farbiarnia, Mater.biurowe</v>
          </cell>
          <cell r="D200">
            <v>0</v>
          </cell>
          <cell r="E200">
            <v>0</v>
          </cell>
          <cell r="F200">
            <v>220.66</v>
          </cell>
          <cell r="G200">
            <v>0</v>
          </cell>
          <cell r="H200">
            <v>220.66</v>
          </cell>
          <cell r="I200" t="str">
            <v>Pośrednie</v>
          </cell>
          <cell r="J200" t="str">
            <v>Pozostałe koszty</v>
          </cell>
        </row>
        <row r="201">
          <cell r="A201" t="str">
            <v>13</v>
          </cell>
          <cell r="B201" t="str">
            <v>506 /1-13-142</v>
          </cell>
          <cell r="C201" t="str">
            <v>Farbiarnia, Mater.pozost.</v>
          </cell>
          <cell r="D201">
            <v>0</v>
          </cell>
          <cell r="E201">
            <v>0</v>
          </cell>
          <cell r="F201">
            <v>31216.03</v>
          </cell>
          <cell r="G201">
            <v>0</v>
          </cell>
          <cell r="H201">
            <v>31216.03</v>
          </cell>
          <cell r="I201" t="str">
            <v>Pośrednie</v>
          </cell>
          <cell r="J201" t="str">
            <v>Pozostałe materiały</v>
          </cell>
        </row>
        <row r="202">
          <cell r="A202" t="str">
            <v>13</v>
          </cell>
          <cell r="B202" t="str">
            <v>506 /1-13-152</v>
          </cell>
          <cell r="C202" t="str">
            <v>Farbiarnia, Zu§.wody</v>
          </cell>
          <cell r="D202">
            <v>0</v>
          </cell>
          <cell r="E202">
            <v>0</v>
          </cell>
          <cell r="F202">
            <v>1016.7</v>
          </cell>
          <cell r="G202">
            <v>0</v>
          </cell>
          <cell r="H202">
            <v>1016.7</v>
          </cell>
          <cell r="I202" t="str">
            <v>Pośrednie</v>
          </cell>
          <cell r="J202" t="str">
            <v>Woda-socjal.</v>
          </cell>
        </row>
        <row r="203">
          <cell r="A203" t="str">
            <v>13</v>
          </cell>
          <cell r="B203" t="str">
            <v>506 /1-13-153</v>
          </cell>
          <cell r="C203" t="str">
            <v>Farbiarnia, Zu§.energ.ciepl.</v>
          </cell>
          <cell r="D203">
            <v>0</v>
          </cell>
          <cell r="E203">
            <v>0</v>
          </cell>
          <cell r="F203">
            <v>21615.3</v>
          </cell>
          <cell r="G203">
            <v>0</v>
          </cell>
          <cell r="H203">
            <v>21615.3</v>
          </cell>
          <cell r="I203" t="str">
            <v>Pośrednie</v>
          </cell>
          <cell r="J203" t="str">
            <v>Energia cieplna-ogrzew.</v>
          </cell>
        </row>
        <row r="204">
          <cell r="A204" t="str">
            <v>13</v>
          </cell>
          <cell r="B204" t="str">
            <v>506 /1-13-215</v>
          </cell>
          <cell r="C204" t="str">
            <v>Farbiarnia, Us’.transp.-w’asne</v>
          </cell>
          <cell r="D204">
            <v>0</v>
          </cell>
          <cell r="E204">
            <v>0</v>
          </cell>
          <cell r="F204">
            <v>236.13</v>
          </cell>
          <cell r="G204">
            <v>0</v>
          </cell>
          <cell r="H204">
            <v>236.13</v>
          </cell>
          <cell r="I204" t="str">
            <v>Pośrednie</v>
          </cell>
          <cell r="J204" t="str">
            <v>Pozostałe koszty</v>
          </cell>
        </row>
        <row r="205">
          <cell r="A205" t="str">
            <v>13</v>
          </cell>
          <cell r="B205" t="str">
            <v>506 /1-13-221</v>
          </cell>
          <cell r="C205" t="str">
            <v>Farbiarnia, Us’.rem.-budynki</v>
          </cell>
          <cell r="D205">
            <v>0</v>
          </cell>
          <cell r="E205">
            <v>0</v>
          </cell>
          <cell r="F205">
            <v>17879.38</v>
          </cell>
          <cell r="G205">
            <v>0</v>
          </cell>
          <cell r="H205">
            <v>17879.38</v>
          </cell>
          <cell r="I205" t="str">
            <v>Pośrednie</v>
          </cell>
          <cell r="J205" t="str">
            <v>Remonty budynków i budowli</v>
          </cell>
        </row>
        <row r="206">
          <cell r="A206" t="str">
            <v>13</v>
          </cell>
          <cell r="B206" t="str">
            <v>506 /1-13-224</v>
          </cell>
          <cell r="C206" t="str">
            <v>Farbiarnia, Us’.rem.-masz.i ur</v>
          </cell>
          <cell r="D206">
            <v>0</v>
          </cell>
          <cell r="E206">
            <v>0</v>
          </cell>
          <cell r="F206">
            <v>5886.25</v>
          </cell>
          <cell r="G206">
            <v>0</v>
          </cell>
          <cell r="H206">
            <v>5886.25</v>
          </cell>
          <cell r="I206" t="str">
            <v>Pośrednie</v>
          </cell>
          <cell r="J206" t="str">
            <v>Remonty maszyn i urządzeń</v>
          </cell>
        </row>
        <row r="207">
          <cell r="A207" t="str">
            <v>13</v>
          </cell>
          <cell r="B207" t="str">
            <v>506 /1-13-225</v>
          </cell>
          <cell r="C207" t="str">
            <v>Farbiarnia, Us’.rem.-poz.masz.</v>
          </cell>
          <cell r="D207">
            <v>0</v>
          </cell>
          <cell r="E207">
            <v>0</v>
          </cell>
          <cell r="F207">
            <v>6216.74</v>
          </cell>
          <cell r="G207">
            <v>0</v>
          </cell>
          <cell r="H207">
            <v>6216.74</v>
          </cell>
          <cell r="I207" t="str">
            <v>Pośrednie</v>
          </cell>
          <cell r="J207" t="str">
            <v>Remonty maszyn i urządzeń</v>
          </cell>
        </row>
        <row r="208">
          <cell r="A208" t="str">
            <v>13</v>
          </cell>
          <cell r="B208" t="str">
            <v>506 /1-13-241</v>
          </cell>
          <cell r="C208" t="str">
            <v>Farbiarnia, Us’.’†czn.-rozmowy</v>
          </cell>
          <cell r="D208">
            <v>0</v>
          </cell>
          <cell r="E208">
            <v>0</v>
          </cell>
          <cell r="F208">
            <v>117.54</v>
          </cell>
          <cell r="G208">
            <v>0</v>
          </cell>
          <cell r="H208">
            <v>117.54</v>
          </cell>
          <cell r="I208" t="str">
            <v>Pośrednie</v>
          </cell>
          <cell r="J208" t="str">
            <v>Pozostałe koszty</v>
          </cell>
        </row>
        <row r="209">
          <cell r="A209" t="str">
            <v>13</v>
          </cell>
          <cell r="B209" t="str">
            <v>506 /1-13-251</v>
          </cell>
          <cell r="C209" t="str">
            <v>Farbiarnia, Us’.poz.-admin.-bi</v>
          </cell>
          <cell r="D209">
            <v>0</v>
          </cell>
          <cell r="E209">
            <v>0</v>
          </cell>
          <cell r="F209">
            <v>30.33</v>
          </cell>
          <cell r="G209">
            <v>0</v>
          </cell>
          <cell r="H209">
            <v>30.33</v>
          </cell>
          <cell r="I209" t="str">
            <v>Pośrednie</v>
          </cell>
          <cell r="J209" t="str">
            <v>Pozostałe koszty</v>
          </cell>
        </row>
        <row r="210">
          <cell r="A210" t="str">
            <v>13</v>
          </cell>
          <cell r="B210" t="str">
            <v>506 /1-13-254</v>
          </cell>
          <cell r="C210" t="str">
            <v>Farbiarnia, Us’.poz.-komunalne</v>
          </cell>
          <cell r="D210">
            <v>0</v>
          </cell>
          <cell r="E210">
            <v>0</v>
          </cell>
          <cell r="F210">
            <v>1560.4</v>
          </cell>
          <cell r="G210">
            <v>0</v>
          </cell>
          <cell r="H210">
            <v>1560.4</v>
          </cell>
          <cell r="I210" t="str">
            <v>Pośrednie</v>
          </cell>
          <cell r="J210" t="str">
            <v>Odbiór ścieków</v>
          </cell>
        </row>
        <row r="211">
          <cell r="A211" t="str">
            <v>13</v>
          </cell>
          <cell r="B211" t="str">
            <v>506 /1-13-257</v>
          </cell>
          <cell r="C211" t="str">
            <v>Farbiarnia, Us’.poz.-"Leasing"</v>
          </cell>
          <cell r="D211">
            <v>0</v>
          </cell>
          <cell r="E211">
            <v>0</v>
          </cell>
          <cell r="F211">
            <v>3110.43</v>
          </cell>
          <cell r="G211">
            <v>0</v>
          </cell>
          <cell r="H211">
            <v>3110.43</v>
          </cell>
          <cell r="I211" t="str">
            <v>Pośrednie</v>
          </cell>
          <cell r="J211" t="str">
            <v>Pozostałe koszty</v>
          </cell>
        </row>
        <row r="212">
          <cell r="A212" t="str">
            <v>13</v>
          </cell>
          <cell r="B212" t="str">
            <v>506 /1-13-259</v>
          </cell>
          <cell r="C212" t="str">
            <v>Farbiarnia, Us’.poz.-inne</v>
          </cell>
          <cell r="D212">
            <v>0</v>
          </cell>
          <cell r="E212">
            <v>0</v>
          </cell>
          <cell r="F212">
            <v>304</v>
          </cell>
          <cell r="G212">
            <v>0</v>
          </cell>
          <cell r="H212">
            <v>304</v>
          </cell>
          <cell r="I212" t="str">
            <v>Pośrednie</v>
          </cell>
          <cell r="J212" t="str">
            <v>Pozostałe koszty</v>
          </cell>
        </row>
        <row r="213">
          <cell r="A213" t="str">
            <v>13</v>
          </cell>
          <cell r="B213" t="str">
            <v>506 /1-13-261</v>
          </cell>
          <cell r="C213" t="str">
            <v>Farbiarnia, Rem.w’.-budynki</v>
          </cell>
          <cell r="D213">
            <v>0</v>
          </cell>
          <cell r="E213">
            <v>0</v>
          </cell>
          <cell r="F213">
            <v>21313.31</v>
          </cell>
          <cell r="G213">
            <v>0</v>
          </cell>
          <cell r="H213">
            <v>21313.31</v>
          </cell>
          <cell r="I213" t="str">
            <v>Pośrednie</v>
          </cell>
          <cell r="J213" t="str">
            <v>Remonty budynków i budowli</v>
          </cell>
        </row>
        <row r="214">
          <cell r="A214" t="str">
            <v>13</v>
          </cell>
          <cell r="B214" t="str">
            <v>506 /1-13-264</v>
          </cell>
          <cell r="C214" t="str">
            <v>Farbiarnia, Rem.w’.-masz.i urz</v>
          </cell>
          <cell r="D214">
            <v>0</v>
          </cell>
          <cell r="E214">
            <v>0</v>
          </cell>
          <cell r="F214">
            <v>30607.27</v>
          </cell>
          <cell r="G214">
            <v>0</v>
          </cell>
          <cell r="H214">
            <v>30607.27</v>
          </cell>
          <cell r="I214" t="str">
            <v>Pośrednie</v>
          </cell>
          <cell r="J214" t="str">
            <v>Remonty maszyn i urządzeń</v>
          </cell>
        </row>
        <row r="215">
          <cell r="A215" t="str">
            <v>13</v>
          </cell>
          <cell r="B215" t="str">
            <v>506 /1-13-265</v>
          </cell>
          <cell r="C215" t="str">
            <v>Farbiarnia, Rem.w’.-poz.masz.i</v>
          </cell>
          <cell r="D215">
            <v>0</v>
          </cell>
          <cell r="E215">
            <v>0</v>
          </cell>
          <cell r="F215">
            <v>11114.46</v>
          </cell>
          <cell r="G215">
            <v>0</v>
          </cell>
          <cell r="H215">
            <v>11114.46</v>
          </cell>
          <cell r="I215" t="str">
            <v>Pośrednie</v>
          </cell>
          <cell r="J215" t="str">
            <v>Remonty maszyn i urządzeń</v>
          </cell>
        </row>
        <row r="216">
          <cell r="A216" t="str">
            <v>13</v>
          </cell>
          <cell r="B216" t="str">
            <v>506 /1-13-268</v>
          </cell>
          <cell r="C216" t="str">
            <v>Farbiarnia, Rem.w’.-narz.i prz</v>
          </cell>
          <cell r="D216">
            <v>0</v>
          </cell>
          <cell r="E216">
            <v>0</v>
          </cell>
          <cell r="F216">
            <v>3693.05</v>
          </cell>
          <cell r="G216">
            <v>0</v>
          </cell>
          <cell r="H216">
            <v>3693.05</v>
          </cell>
          <cell r="I216" t="str">
            <v>Pośrednie</v>
          </cell>
          <cell r="J216" t="str">
            <v>Remonty pozostałe</v>
          </cell>
        </row>
        <row r="217">
          <cell r="A217" t="str">
            <v>13</v>
          </cell>
          <cell r="B217" t="str">
            <v>506 /1-13-311</v>
          </cell>
          <cell r="C217" t="str">
            <v>Farbiarnia, Podatek od nieruch</v>
          </cell>
          <cell r="D217">
            <v>0</v>
          </cell>
          <cell r="E217">
            <v>0</v>
          </cell>
          <cell r="F217">
            <v>16524</v>
          </cell>
          <cell r="G217">
            <v>0</v>
          </cell>
          <cell r="H217">
            <v>16524</v>
          </cell>
          <cell r="I217" t="str">
            <v>Pośrednie</v>
          </cell>
          <cell r="J217" t="str">
            <v>Podatek od nieruchomości</v>
          </cell>
        </row>
        <row r="218">
          <cell r="A218" t="str">
            <v>13</v>
          </cell>
          <cell r="B218" t="str">
            <v>506 /1-13-312</v>
          </cell>
          <cell r="C218" t="str">
            <v>Farbiarnia, Podatek gruntowy</v>
          </cell>
          <cell r="D218">
            <v>0</v>
          </cell>
          <cell r="E218">
            <v>0</v>
          </cell>
          <cell r="F218">
            <v>416.35</v>
          </cell>
          <cell r="G218">
            <v>0</v>
          </cell>
          <cell r="H218">
            <v>416.35</v>
          </cell>
          <cell r="I218" t="str">
            <v>Pośrednie</v>
          </cell>
          <cell r="J218" t="str">
            <v>Pozostałe koszty</v>
          </cell>
        </row>
        <row r="219">
          <cell r="A219" t="str">
            <v>13</v>
          </cell>
          <cell r="B219" t="str">
            <v>506 /1-13-322</v>
          </cell>
          <cell r="C219" t="str">
            <v>Farbiarnia, Op’aty pozosta’e</v>
          </cell>
          <cell r="D219">
            <v>0</v>
          </cell>
          <cell r="E219">
            <v>0</v>
          </cell>
          <cell r="F219">
            <v>17820</v>
          </cell>
          <cell r="G219">
            <v>0</v>
          </cell>
          <cell r="H219">
            <v>17820</v>
          </cell>
          <cell r="I219" t="str">
            <v>Pośrednie</v>
          </cell>
          <cell r="J219" t="str">
            <v>Pozostałe opłaty</v>
          </cell>
        </row>
        <row r="220">
          <cell r="A220" t="str">
            <v>13</v>
          </cell>
          <cell r="B220" t="str">
            <v>506 /1-13-410</v>
          </cell>
          <cell r="C220" t="str">
            <v>Farbiarnia, Wynagr.-osobowy f.</v>
          </cell>
          <cell r="D220">
            <v>0</v>
          </cell>
          <cell r="E220">
            <v>0</v>
          </cell>
          <cell r="F220">
            <v>86333.5</v>
          </cell>
          <cell r="G220">
            <v>0</v>
          </cell>
          <cell r="H220">
            <v>86333.5</v>
          </cell>
          <cell r="I220" t="str">
            <v>Pośrednie</v>
          </cell>
          <cell r="J220" t="str">
            <v>Wynagrodzenia pośr. z narz.</v>
          </cell>
        </row>
        <row r="221">
          <cell r="A221" t="str">
            <v>13</v>
          </cell>
          <cell r="B221" t="str">
            <v>506 /1-13-511</v>
          </cell>
          <cell r="C221" t="str">
            <v>Farbiarnia, w.na rz.prac.-BHP</v>
          </cell>
          <cell r="D221">
            <v>0</v>
          </cell>
          <cell r="E221">
            <v>0</v>
          </cell>
          <cell r="F221">
            <v>4953.01</v>
          </cell>
          <cell r="G221">
            <v>0</v>
          </cell>
          <cell r="H221">
            <v>4953.01</v>
          </cell>
          <cell r="I221" t="str">
            <v>Pośrednie</v>
          </cell>
          <cell r="J221" t="str">
            <v>Pozostałe świad. na rzecz prac.</v>
          </cell>
        </row>
        <row r="222">
          <cell r="A222" t="str">
            <v>13</v>
          </cell>
          <cell r="B222" t="str">
            <v>506 /1-13-521</v>
          </cell>
          <cell r="C222" t="str">
            <v>Farbiarnia, w.na rz.prac.-nal</v>
          </cell>
          <cell r="D222">
            <v>0</v>
          </cell>
          <cell r="E222">
            <v>0</v>
          </cell>
          <cell r="F222">
            <v>9036.09</v>
          </cell>
          <cell r="G222">
            <v>0</v>
          </cell>
          <cell r="H222">
            <v>9036.09</v>
          </cell>
          <cell r="I222" t="str">
            <v>Pośrednie</v>
          </cell>
          <cell r="J222" t="str">
            <v>Pozostałe świad. na rzecz prac.</v>
          </cell>
        </row>
        <row r="223">
          <cell r="A223" t="str">
            <v>13</v>
          </cell>
          <cell r="B223" t="str">
            <v>506 /1-13-522</v>
          </cell>
          <cell r="C223" t="str">
            <v>Farbiarnia, w.na rz.prac.-nar</v>
          </cell>
          <cell r="D223">
            <v>0</v>
          </cell>
          <cell r="E223">
            <v>0</v>
          </cell>
          <cell r="F223">
            <v>38178.82</v>
          </cell>
          <cell r="G223">
            <v>0</v>
          </cell>
          <cell r="H223">
            <v>38178.82</v>
          </cell>
          <cell r="I223" t="str">
            <v>Pośrednie</v>
          </cell>
          <cell r="J223" t="str">
            <v>Wynagrodzenia pośr. z narz.</v>
          </cell>
        </row>
        <row r="224">
          <cell r="A224" t="str">
            <v>13</v>
          </cell>
          <cell r="B224" t="str">
            <v>506 /1-13-531</v>
          </cell>
          <cell r="C224" t="str">
            <v>Farbiarnia, w.na rz.prac.-szk</v>
          </cell>
          <cell r="D224">
            <v>0</v>
          </cell>
          <cell r="E224">
            <v>0</v>
          </cell>
          <cell r="F224">
            <v>366</v>
          </cell>
          <cell r="G224">
            <v>0</v>
          </cell>
          <cell r="H224">
            <v>366</v>
          </cell>
          <cell r="I224" t="str">
            <v>Pośrednie</v>
          </cell>
          <cell r="J224" t="str">
            <v>Pozostałe świad. na rzecz prac.</v>
          </cell>
        </row>
        <row r="225">
          <cell r="A225" t="str">
            <v>13</v>
          </cell>
          <cell r="B225" t="str">
            <v>506 /1-13-532</v>
          </cell>
          <cell r="C225" t="str">
            <v>Farbiarnia, w.na rz.prac.-inn</v>
          </cell>
          <cell r="D225">
            <v>0</v>
          </cell>
          <cell r="E225">
            <v>0</v>
          </cell>
          <cell r="F225">
            <v>1699.4</v>
          </cell>
          <cell r="G225">
            <v>0</v>
          </cell>
          <cell r="H225">
            <v>1699.4</v>
          </cell>
          <cell r="I225" t="str">
            <v>Pośrednie</v>
          </cell>
          <cell r="J225" t="str">
            <v>Pozostałe świad. na rzecz prac.</v>
          </cell>
        </row>
        <row r="226">
          <cell r="A226" t="str">
            <v>13</v>
          </cell>
          <cell r="B226" t="str">
            <v>506 /1-13-761</v>
          </cell>
          <cell r="C226" t="str">
            <v>Farbiarnia, Ubezp.maj†tkowe</v>
          </cell>
          <cell r="D226">
            <v>0</v>
          </cell>
          <cell r="E226">
            <v>0</v>
          </cell>
          <cell r="F226">
            <v>165.08</v>
          </cell>
          <cell r="G226">
            <v>0</v>
          </cell>
          <cell r="H226">
            <v>165.08</v>
          </cell>
          <cell r="I226" t="str">
            <v>Pośrednie</v>
          </cell>
          <cell r="J226" t="str">
            <v>Pozostałe koszty</v>
          </cell>
        </row>
        <row r="227">
          <cell r="A227" t="str">
            <v>13</v>
          </cell>
          <cell r="B227" t="str">
            <v>506 /1-13-800</v>
          </cell>
          <cell r="C227" t="str">
            <v>Farbiarnia, Koszty zakupu.</v>
          </cell>
          <cell r="D227">
            <v>0</v>
          </cell>
          <cell r="E227">
            <v>0</v>
          </cell>
          <cell r="F227">
            <v>777.98</v>
          </cell>
          <cell r="G227">
            <v>0</v>
          </cell>
          <cell r="H227">
            <v>777.98</v>
          </cell>
          <cell r="I227" t="str">
            <v>Pośrednie</v>
          </cell>
          <cell r="J227" t="str">
            <v>Pozostałe koszty</v>
          </cell>
        </row>
        <row r="228">
          <cell r="A228" t="str">
            <v>16</v>
          </cell>
          <cell r="B228" t="str">
            <v>500 /1-16-000</v>
          </cell>
          <cell r="C228" t="str">
            <v>Dziewiarnia, Roboty w toku</v>
          </cell>
          <cell r="D228">
            <v>0</v>
          </cell>
          <cell r="E228">
            <v>0</v>
          </cell>
          <cell r="F228">
            <v>67996.21</v>
          </cell>
          <cell r="G228">
            <v>0</v>
          </cell>
          <cell r="H228">
            <v>-67996.21</v>
          </cell>
          <cell r="I228" t="str">
            <v>Bezpośrednie</v>
          </cell>
          <cell r="J228" t="str">
            <v>Produkcja w toku</v>
          </cell>
        </row>
        <row r="229">
          <cell r="A229" t="str">
            <v>16</v>
          </cell>
          <cell r="B229" t="str">
            <v>500 /1-16-112</v>
          </cell>
          <cell r="C229" t="str">
            <v>Dziewiarnia, Zu§.prz‘dzy z zak</v>
          </cell>
          <cell r="D229">
            <v>0</v>
          </cell>
          <cell r="E229">
            <v>0</v>
          </cell>
          <cell r="F229">
            <v>128337.27</v>
          </cell>
          <cell r="G229">
            <v>0</v>
          </cell>
          <cell r="H229">
            <v>128337.27</v>
          </cell>
          <cell r="I229" t="str">
            <v>Bezpośrednie</v>
          </cell>
          <cell r="J229" t="str">
            <v>Przędza z zakupu</v>
          </cell>
        </row>
        <row r="230">
          <cell r="A230" t="str">
            <v>16</v>
          </cell>
          <cell r="B230" t="str">
            <v>500 /1-16-410</v>
          </cell>
          <cell r="C230" t="str">
            <v>Dziewiarnia, Wynagr.-osobowy f</v>
          </cell>
          <cell r="D230">
            <v>0</v>
          </cell>
          <cell r="E230">
            <v>0</v>
          </cell>
          <cell r="F230">
            <v>5210.5</v>
          </cell>
          <cell r="G230">
            <v>0</v>
          </cell>
          <cell r="H230">
            <v>5210.5</v>
          </cell>
          <cell r="I230" t="str">
            <v>Bezpośrednie</v>
          </cell>
          <cell r="J230" t="str">
            <v>Wynagrodzenia bezp. z narz.</v>
          </cell>
        </row>
        <row r="231">
          <cell r="A231" t="str">
            <v>16</v>
          </cell>
          <cell r="B231" t="str">
            <v>500 /1-16-522</v>
          </cell>
          <cell r="C231" t="str">
            <v>Dziewiarnia, w.na rz.prac.-na</v>
          </cell>
          <cell r="D231">
            <v>0</v>
          </cell>
          <cell r="E231">
            <v>0</v>
          </cell>
          <cell r="F231">
            <v>2252.59</v>
          </cell>
          <cell r="G231">
            <v>0</v>
          </cell>
          <cell r="H231">
            <v>2252.59</v>
          </cell>
          <cell r="I231" t="str">
            <v>Bezpośrednie</v>
          </cell>
          <cell r="J231" t="str">
            <v>Wynagrodzenia bezp. z narz.</v>
          </cell>
        </row>
        <row r="232">
          <cell r="A232" t="str">
            <v>16</v>
          </cell>
          <cell r="B232" t="str">
            <v>500 /1-16-800</v>
          </cell>
          <cell r="C232" t="str">
            <v>Dziewiarnia,Koszty zakupu</v>
          </cell>
          <cell r="D232">
            <v>0</v>
          </cell>
          <cell r="E232">
            <v>0</v>
          </cell>
          <cell r="F232">
            <v>1254.46</v>
          </cell>
          <cell r="G232">
            <v>0</v>
          </cell>
          <cell r="H232">
            <v>1254.46</v>
          </cell>
          <cell r="I232" t="str">
            <v>Bezpośrednie</v>
          </cell>
          <cell r="J232" t="str">
            <v>Koszty zakupu</v>
          </cell>
        </row>
        <row r="233">
          <cell r="A233" t="str">
            <v>16</v>
          </cell>
          <cell r="B233" t="str">
            <v>505 /1-16-212</v>
          </cell>
          <cell r="C233" t="str">
            <v>Dziewiarnia, Us’.transp.-samoc</v>
          </cell>
          <cell r="D233">
            <v>0</v>
          </cell>
          <cell r="E233">
            <v>0</v>
          </cell>
          <cell r="F233">
            <v>400.5</v>
          </cell>
          <cell r="G233">
            <v>0</v>
          </cell>
          <cell r="H233">
            <v>400.5</v>
          </cell>
          <cell r="I233" t="str">
            <v>Pośrednie</v>
          </cell>
          <cell r="J233" t="str">
            <v>Pozostałe koszty</v>
          </cell>
        </row>
        <row r="234">
          <cell r="A234" t="str">
            <v>16</v>
          </cell>
          <cell r="B234" t="str">
            <v>505 /1-16-234</v>
          </cell>
          <cell r="C234" t="str">
            <v>Dziewiarnia, Obr.obca-dzianie</v>
          </cell>
          <cell r="D234">
            <v>0</v>
          </cell>
          <cell r="E234">
            <v>0</v>
          </cell>
          <cell r="F234">
            <v>47327.61</v>
          </cell>
          <cell r="G234">
            <v>0</v>
          </cell>
          <cell r="H234">
            <v>47327.61</v>
          </cell>
          <cell r="I234" t="str">
            <v>Pośrednie</v>
          </cell>
          <cell r="J234" t="str">
            <v>Dzianie-obce</v>
          </cell>
        </row>
        <row r="235">
          <cell r="A235" t="str">
            <v>16</v>
          </cell>
          <cell r="B235" t="str">
            <v>506 /1-16-142</v>
          </cell>
          <cell r="C235" t="str">
            <v>Dziewiarnia, Mater.pozost.</v>
          </cell>
          <cell r="D235">
            <v>0</v>
          </cell>
          <cell r="E235">
            <v>0</v>
          </cell>
          <cell r="F235">
            <v>98.4</v>
          </cell>
          <cell r="G235">
            <v>0</v>
          </cell>
          <cell r="H235">
            <v>98.4</v>
          </cell>
          <cell r="I235" t="str">
            <v>Pośrednie</v>
          </cell>
          <cell r="J235" t="str">
            <v>Pozostałe materiały</v>
          </cell>
        </row>
        <row r="236">
          <cell r="A236" t="str">
            <v>16</v>
          </cell>
          <cell r="B236" t="str">
            <v>506 /1-16-259</v>
          </cell>
          <cell r="C236" t="str">
            <v>Dziewiarnia, Us’.poz.-inne</v>
          </cell>
          <cell r="D236">
            <v>0</v>
          </cell>
          <cell r="E236">
            <v>0</v>
          </cell>
          <cell r="F236">
            <v>521</v>
          </cell>
          <cell r="G236">
            <v>0</v>
          </cell>
          <cell r="H236">
            <v>521</v>
          </cell>
          <cell r="I236" t="str">
            <v>Pośrednie</v>
          </cell>
          <cell r="J236" t="str">
            <v>Pozostałe koszty</v>
          </cell>
        </row>
        <row r="237">
          <cell r="A237" t="str">
            <v>16</v>
          </cell>
          <cell r="B237" t="str">
            <v>506 /1-16-264</v>
          </cell>
          <cell r="C237" t="str">
            <v>Dziewiarnia, Rem.w’.-masz.i ur</v>
          </cell>
          <cell r="D237">
            <v>0</v>
          </cell>
          <cell r="E237">
            <v>0</v>
          </cell>
          <cell r="F237">
            <v>18108.35</v>
          </cell>
          <cell r="G237">
            <v>0</v>
          </cell>
          <cell r="H237">
            <v>18108.35</v>
          </cell>
          <cell r="I237" t="str">
            <v>Pośrednie</v>
          </cell>
          <cell r="J237" t="str">
            <v>Remonty maszyn i urządzeń</v>
          </cell>
        </row>
        <row r="238">
          <cell r="A238" t="str">
            <v>16</v>
          </cell>
          <cell r="B238" t="str">
            <v>506 /1-16-410</v>
          </cell>
          <cell r="C238" t="str">
            <v>Dziewiarnia, Wynagr.-osobowy f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 t="str">
            <v>Pośrednie</v>
          </cell>
          <cell r="J238" t="str">
            <v>Wynagrodzenia pośr. z narz.</v>
          </cell>
        </row>
        <row r="239">
          <cell r="A239" t="str">
            <v>16</v>
          </cell>
          <cell r="B239" t="str">
            <v>506 /1-16-420</v>
          </cell>
          <cell r="C239" t="str">
            <v>Dziewiarnia, Wynagr.-bezosob.f</v>
          </cell>
          <cell r="D239">
            <v>0</v>
          </cell>
          <cell r="E239">
            <v>0</v>
          </cell>
          <cell r="F239">
            <v>1800</v>
          </cell>
          <cell r="G239">
            <v>0</v>
          </cell>
          <cell r="H239">
            <v>1800</v>
          </cell>
          <cell r="I239" t="str">
            <v>Pośrednie</v>
          </cell>
          <cell r="J239" t="str">
            <v>Pozostałe koszty</v>
          </cell>
        </row>
        <row r="240">
          <cell r="A240" t="str">
            <v>16</v>
          </cell>
          <cell r="B240" t="str">
            <v>506 /1-16-800</v>
          </cell>
          <cell r="C240" t="str">
            <v>Dziewiarnia,Koszty zakupu.</v>
          </cell>
          <cell r="D240">
            <v>0</v>
          </cell>
          <cell r="E240">
            <v>0</v>
          </cell>
          <cell r="F240">
            <v>4.99</v>
          </cell>
          <cell r="G240">
            <v>0</v>
          </cell>
          <cell r="H240">
            <v>4.99</v>
          </cell>
          <cell r="I240" t="str">
            <v>Pośrednie</v>
          </cell>
          <cell r="J240" t="str">
            <v>Pozostałe koszty</v>
          </cell>
        </row>
        <row r="241">
          <cell r="A241" t="str">
            <v>17</v>
          </cell>
          <cell r="B241" t="str">
            <v>500 /1-17-000</v>
          </cell>
          <cell r="C241" t="str">
            <v>Wyko¤cz.Dziew., Roboty w toku</v>
          </cell>
          <cell r="D241">
            <v>0</v>
          </cell>
          <cell r="E241">
            <v>0</v>
          </cell>
          <cell r="F241">
            <v>4684.17</v>
          </cell>
          <cell r="G241">
            <v>0</v>
          </cell>
          <cell r="H241">
            <v>-4684.17</v>
          </cell>
          <cell r="I241" t="str">
            <v>Bezpośrednie</v>
          </cell>
          <cell r="J241" t="str">
            <v>Produkcja w toku</v>
          </cell>
        </row>
        <row r="242">
          <cell r="A242" t="str">
            <v>17</v>
          </cell>
          <cell r="B242" t="str">
            <v>500 /1-17-122</v>
          </cell>
          <cell r="C242" t="str">
            <v>Wyko¤cz.Dziew., Zu§.žr.pomocn.</v>
          </cell>
          <cell r="D242">
            <v>0</v>
          </cell>
          <cell r="E242">
            <v>0</v>
          </cell>
          <cell r="F242">
            <v>14887.46</v>
          </cell>
          <cell r="G242">
            <v>0</v>
          </cell>
          <cell r="H242">
            <v>14887.46</v>
          </cell>
          <cell r="I242" t="str">
            <v>Bezpośrednie</v>
          </cell>
          <cell r="J242" t="str">
            <v>Barwniki i środki pomocnicze</v>
          </cell>
        </row>
        <row r="243">
          <cell r="A243" t="str">
            <v>17</v>
          </cell>
          <cell r="B243" t="str">
            <v>500 /1-17-813</v>
          </cell>
          <cell r="C243" t="str">
            <v>Wyko¤cz,Dziew.Us’.Frbiarni</v>
          </cell>
          <cell r="D243">
            <v>0</v>
          </cell>
          <cell r="E243">
            <v>0</v>
          </cell>
          <cell r="F243">
            <v>10177.04</v>
          </cell>
          <cell r="G243">
            <v>0</v>
          </cell>
          <cell r="H243">
            <v>10177.04</v>
          </cell>
          <cell r="I243" t="str">
            <v>Bezpośrednie</v>
          </cell>
          <cell r="J243" t="str">
            <v>Usługi Farbiarni</v>
          </cell>
        </row>
        <row r="244">
          <cell r="A244" t="str">
            <v>17</v>
          </cell>
          <cell r="B244" t="str">
            <v>506 /1-17-142</v>
          </cell>
          <cell r="C244" t="str">
            <v>Wyko¤cz.Dziew., Mater.pozost.</v>
          </cell>
          <cell r="D244">
            <v>0</v>
          </cell>
          <cell r="E244">
            <v>0</v>
          </cell>
          <cell r="F244">
            <v>4789.35</v>
          </cell>
          <cell r="G244">
            <v>0</v>
          </cell>
          <cell r="H244">
            <v>4789.35</v>
          </cell>
          <cell r="I244" t="str">
            <v>Pośrednie</v>
          </cell>
          <cell r="J244" t="str">
            <v>Pozostałe materiały</v>
          </cell>
        </row>
        <row r="245">
          <cell r="A245" t="str">
            <v>17</v>
          </cell>
          <cell r="B245" t="str">
            <v>506 /1-17-800</v>
          </cell>
          <cell r="C245" t="str">
            <v>Wyko¤cz.Dziew.,Koszty zakupu</v>
          </cell>
          <cell r="D245">
            <v>0</v>
          </cell>
          <cell r="E245">
            <v>0</v>
          </cell>
          <cell r="F245">
            <v>243</v>
          </cell>
          <cell r="G245">
            <v>0</v>
          </cell>
          <cell r="H245">
            <v>243</v>
          </cell>
          <cell r="I245" t="str">
            <v>Pośrednie</v>
          </cell>
          <cell r="J245" t="str">
            <v>Pozostałe koszty</v>
          </cell>
        </row>
        <row r="246">
          <cell r="A246" t="str">
            <v>11</v>
          </cell>
          <cell r="B246" t="str">
            <v>500 /1-11-900</v>
          </cell>
          <cell r="C246" t="str">
            <v>Prz‘dzalnia, Przen.k.zmiennych</v>
          </cell>
          <cell r="D246">
            <v>0</v>
          </cell>
          <cell r="E246">
            <v>0</v>
          </cell>
          <cell r="F246">
            <v>246367.92</v>
          </cell>
          <cell r="G246">
            <v>0</v>
          </cell>
          <cell r="H246">
            <v>0</v>
          </cell>
          <cell r="I246" t="str">
            <v>Pośrednie</v>
          </cell>
          <cell r="J246" t="str">
            <v>Koszty wydz. na usługi na zewnątrz.</v>
          </cell>
        </row>
        <row r="247">
          <cell r="A247" t="str">
            <v>11</v>
          </cell>
          <cell r="B247" t="str">
            <v>500 /1-11-901</v>
          </cell>
          <cell r="C247" t="str">
            <v>Prz‘dzalnia, Przen.k.sta’ych</v>
          </cell>
          <cell r="D247">
            <v>0</v>
          </cell>
          <cell r="E247">
            <v>0</v>
          </cell>
          <cell r="F247">
            <v>1067712.95</v>
          </cell>
          <cell r="G247">
            <v>0</v>
          </cell>
          <cell r="H247">
            <v>0</v>
          </cell>
          <cell r="I247" t="str">
            <v>Pośrednie</v>
          </cell>
          <cell r="J247" t="str">
            <v>Koszty wydz. na usługi na zewnątrz.</v>
          </cell>
        </row>
        <row r="248">
          <cell r="A248" t="str">
            <v>12</v>
          </cell>
          <cell r="B248" t="str">
            <v>500 /1-12-900</v>
          </cell>
          <cell r="C248" t="str">
            <v>Skr‘calnia, Przen.k.zmiennych</v>
          </cell>
          <cell r="D248">
            <v>0</v>
          </cell>
          <cell r="E248">
            <v>0</v>
          </cell>
          <cell r="F248">
            <v>13268.05</v>
          </cell>
          <cell r="G248">
            <v>2473.56</v>
          </cell>
          <cell r="H248">
            <v>-2473.56</v>
          </cell>
          <cell r="I248" t="str">
            <v>Pośrednie</v>
          </cell>
          <cell r="J248" t="str">
            <v>Koszty wydz. na usługi na zewnątrz.</v>
          </cell>
        </row>
        <row r="249">
          <cell r="A249" t="str">
            <v>12</v>
          </cell>
          <cell r="B249" t="str">
            <v>500 /1-12-901</v>
          </cell>
          <cell r="C249" t="str">
            <v>Skr‘calnia, Przen.k.sta’ych</v>
          </cell>
          <cell r="D249">
            <v>0</v>
          </cell>
          <cell r="E249">
            <v>0</v>
          </cell>
          <cell r="F249">
            <v>199754.87</v>
          </cell>
          <cell r="G249">
            <v>0</v>
          </cell>
          <cell r="H249">
            <v>0</v>
          </cell>
          <cell r="I249" t="str">
            <v>Pośrednie</v>
          </cell>
          <cell r="J249" t="str">
            <v>Koszty wydz. na usługi na zewnątrz.</v>
          </cell>
        </row>
        <row r="250">
          <cell r="A250" t="str">
            <v>14</v>
          </cell>
          <cell r="B250" t="str">
            <v>500 /1-14-900</v>
          </cell>
          <cell r="C250" t="str">
            <v>Tkalnia, Przen.k.zmiennych</v>
          </cell>
          <cell r="D250">
            <v>0</v>
          </cell>
          <cell r="E250">
            <v>0</v>
          </cell>
          <cell r="F250">
            <v>85121.3</v>
          </cell>
          <cell r="G250">
            <v>10818.18</v>
          </cell>
          <cell r="H250">
            <v>-10818.18</v>
          </cell>
          <cell r="I250" t="str">
            <v>Pośrednie</v>
          </cell>
          <cell r="J250" t="str">
            <v>Koszty wydz. na usługi na zewnątrz.</v>
          </cell>
        </row>
        <row r="251">
          <cell r="A251" t="str">
            <v>14</v>
          </cell>
          <cell r="B251" t="str">
            <v>500 /1-14-901</v>
          </cell>
          <cell r="C251" t="str">
            <v>Tkalnia, Przen.k.sta’ych</v>
          </cell>
          <cell r="D251">
            <v>0</v>
          </cell>
          <cell r="E251">
            <v>0</v>
          </cell>
          <cell r="F251">
            <v>1336222.58</v>
          </cell>
          <cell r="G251">
            <v>33782.04</v>
          </cell>
          <cell r="H251">
            <v>-33782.04</v>
          </cell>
          <cell r="I251" t="str">
            <v>Pośrednie</v>
          </cell>
          <cell r="J251" t="str">
            <v>Koszty wydz. na usługi na zewnątrz.</v>
          </cell>
        </row>
        <row r="252">
          <cell r="A252" t="str">
            <v>15</v>
          </cell>
          <cell r="B252" t="str">
            <v>500 /1-15-900</v>
          </cell>
          <cell r="C252" t="str">
            <v>Wyko¤czalnia, Przen.k.zmiennych</v>
          </cell>
          <cell r="D252">
            <v>0</v>
          </cell>
          <cell r="E252">
            <v>0</v>
          </cell>
          <cell r="F252">
            <v>239194.07</v>
          </cell>
          <cell r="G252">
            <v>1191.76</v>
          </cell>
          <cell r="H252">
            <v>-1191.76</v>
          </cell>
          <cell r="I252" t="str">
            <v>Pośrednie</v>
          </cell>
          <cell r="J252" t="str">
            <v>Koszty wydz. na usługi na zewnątrz.</v>
          </cell>
        </row>
        <row r="253">
          <cell r="A253" t="str">
            <v>15</v>
          </cell>
          <cell r="B253" t="str">
            <v>500 /1-15-901</v>
          </cell>
          <cell r="C253" t="str">
            <v>Wyko¤czalnia, Przen.k.sta’ych</v>
          </cell>
          <cell r="D253">
            <v>0</v>
          </cell>
          <cell r="E253">
            <v>0</v>
          </cell>
          <cell r="F253">
            <v>302970.12</v>
          </cell>
          <cell r="G253">
            <v>0</v>
          </cell>
          <cell r="H253">
            <v>0</v>
          </cell>
          <cell r="I253" t="str">
            <v>Pośrednie</v>
          </cell>
          <cell r="J253" t="str">
            <v>Koszty wydz. na usługi na zewnątrz.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bep"/>
      <sheetName val="bazowy"/>
      <sheetName val="bazowy-ceny stale"/>
      <sheetName val="inwestycje"/>
      <sheetName val="inwestycje-ceny stale"/>
      <sheetName val="rynek"/>
      <sheetName val="dzierżawy+majątek"/>
      <sheetName val="Zestawienie wycen"/>
      <sheetName val="st99"/>
      <sheetName val="Skład. MT"/>
      <sheetName val="Zap"/>
      <sheetName val="księg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W_PRZ_BILANS"/>
      <sheetName val="finansowanie"/>
      <sheetName val="koszty_tab16b"/>
      <sheetName val="roboczy"/>
      <sheetName val="Loan Schedule1"/>
      <sheetName val="Loan Schedule2"/>
      <sheetName val="CBA"/>
      <sheetName val="do cba"/>
      <sheetName val="war"/>
      <sheetName val="Popyt_woda"/>
      <sheetName val="Popyt_Scieki"/>
      <sheetName val="Inwest"/>
      <sheetName val="inc"/>
      <sheetName val="st"/>
      <sheetName val="do raportu"/>
    </sheetNames>
    <sheetDataSet>
      <sheetData sheetId="4">
        <row r="8">
          <cell r="B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mments"/>
      <sheetName val="Jaroszow1"/>
      <sheetName val="Loan Schedule USD"/>
    </sheetNames>
    <sheetDataSet>
      <sheetData sheetId="2">
        <row r="5">
          <cell r="B5">
            <v>0.0725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.układ rodzjowy"/>
      <sheetName val="Amortyzacja"/>
      <sheetName val="ZZK-HARM"/>
      <sheetName val="k.układ rodzjowy W0"/>
      <sheetName val="Amortyzacja W0"/>
      <sheetName val="k.pracy"/>
      <sheetName val="k.bezpośrednie"/>
      <sheetName val="k.pośrednie"/>
      <sheetName val="k.zmienne"/>
      <sheetName val="k.stałe"/>
      <sheetName val="k.układ kalkulacyjny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rkusz6"/>
      <sheetName val="Annex 4"/>
      <sheetName val="survey data"/>
      <sheetName val="supply cost without"/>
      <sheetName val="Annex 3"/>
      <sheetName val="distribution and PIR"/>
      <sheetName val="Hand book tables"/>
      <sheetName val="Annex1"/>
      <sheetName val="Annex 2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W_PRZ_BILANS"/>
      <sheetName val="finansowanie"/>
      <sheetName val="finansowanie (2)"/>
      <sheetName val="koszty_tab16b"/>
      <sheetName val="roboczy"/>
      <sheetName val="Loan Schedule1"/>
      <sheetName val="Loan Schedule2"/>
      <sheetName val="war"/>
      <sheetName val="war_s"/>
      <sheetName val="war_p"/>
      <sheetName val="Popyt_woda"/>
      <sheetName val="Popyt_woda_s"/>
      <sheetName val="Popyt_woda_p"/>
      <sheetName val="Popyt_Scieki"/>
      <sheetName val="Popyt_Scieki_s"/>
      <sheetName val="Popyt_Scieki_p"/>
      <sheetName val="Inwest"/>
      <sheetName val="Inwest_s"/>
      <sheetName val="Inwest_p"/>
      <sheetName val="inc"/>
      <sheetName val="st"/>
      <sheetName val="st_s"/>
      <sheetName val="st_p"/>
      <sheetName val="do cba"/>
      <sheetName val="do raportu"/>
      <sheetName val="Popyt_Scieki (2)"/>
      <sheetName val="Popyt_Scieki (3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1-NPV"/>
      <sheetName val="T2-CKWP"/>
      <sheetName val="T3-CNIMT"/>
      <sheetName val="T4-PPS-R"/>
      <sheetName val="T4-PPS-W0"/>
      <sheetName val="T5A,5B,5C - kozt, amor"/>
      <sheetName val="T6-KON"/>
      <sheetName val="RKE"/>
      <sheetName val="ZZK-HARM"/>
      <sheetName val="MT"/>
      <sheetName val="CURRENCY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rkusz6"/>
      <sheetName val="Annex 4"/>
      <sheetName val="survey data"/>
      <sheetName val="supply cost without"/>
      <sheetName val="Annex 3"/>
      <sheetName val="distribution and PIR"/>
      <sheetName val="Hand book tables"/>
      <sheetName val="Annex1"/>
      <sheetName val="Annex 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Założenia"/>
      <sheetName val="koszt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1"/>
  <sheetViews>
    <sheetView tabSelected="1" view="pageBreakPreview" zoomScale="90" zoomScaleSheetLayoutView="90" zoomScalePageLayoutView="0" workbookViewId="0" topLeftCell="A1">
      <selection activeCell="A2" sqref="A2:C2"/>
    </sheetView>
  </sheetViews>
  <sheetFormatPr defaultColWidth="9.140625" defaultRowHeight="12.75"/>
  <cols>
    <col min="1" max="1" width="58.140625" style="30" customWidth="1"/>
    <col min="2" max="2" width="14.140625" style="120" customWidth="1"/>
    <col min="3" max="3" width="64.140625" style="30" customWidth="1"/>
    <col min="4" max="16384" width="9.140625" style="30" customWidth="1"/>
  </cols>
  <sheetData>
    <row r="1" spans="1:3" s="82" customFormat="1" ht="89.25" customHeight="1">
      <c r="A1" s="271" t="s">
        <v>258</v>
      </c>
      <c r="B1" s="272"/>
      <c r="C1" s="272"/>
    </row>
    <row r="2" spans="1:3" s="82" customFormat="1" ht="57" customHeight="1">
      <c r="A2" s="268" t="s">
        <v>73</v>
      </c>
      <c r="B2" s="269"/>
      <c r="C2" s="270"/>
    </row>
    <row r="3" spans="1:3" s="82" customFormat="1" ht="17.25" customHeight="1">
      <c r="A3" s="81"/>
      <c r="B3" s="117"/>
      <c r="C3" s="83"/>
    </row>
    <row r="4" spans="1:21" ht="22.5" customHeight="1">
      <c r="A4" s="165" t="s">
        <v>33</v>
      </c>
      <c r="B4" s="264"/>
      <c r="C4" s="265"/>
      <c r="U4" s="82"/>
    </row>
    <row r="5" spans="1:21" ht="29.25" customHeight="1">
      <c r="A5" s="165" t="s">
        <v>34</v>
      </c>
      <c r="B5" s="264"/>
      <c r="C5" s="265"/>
      <c r="U5" s="82"/>
    </row>
    <row r="6" spans="1:21" s="37" customFormat="1" ht="33.75" customHeight="1">
      <c r="A6" s="166" t="s">
        <v>95</v>
      </c>
      <c r="B6" s="266"/>
      <c r="C6" s="267"/>
      <c r="U6" s="82"/>
    </row>
    <row r="7" ht="12.75"/>
    <row r="8" ht="12.75"/>
    <row r="9" ht="12.75"/>
    <row r="10" ht="12.75"/>
    <row r="11" spans="1:2" ht="13.5" thickBot="1">
      <c r="A11" s="34"/>
      <c r="B11" s="118"/>
    </row>
    <row r="12" spans="1:3" ht="30.75" thickBot="1">
      <c r="A12" s="135" t="s">
        <v>28</v>
      </c>
      <c r="B12" s="164" t="s">
        <v>30</v>
      </c>
      <c r="C12" s="138" t="s">
        <v>82</v>
      </c>
    </row>
    <row r="13" spans="1:3" ht="13.5" thickBot="1">
      <c r="A13" s="31"/>
      <c r="B13" s="119"/>
      <c r="C13" s="33"/>
    </row>
    <row r="14" spans="1:3" ht="21.75" customHeight="1" thickBot="1">
      <c r="A14" s="160" t="s">
        <v>29</v>
      </c>
      <c r="B14" s="136"/>
      <c r="C14" s="137"/>
    </row>
    <row r="15" spans="1:3" ht="12.75">
      <c r="A15" s="109"/>
      <c r="B15" s="141"/>
      <c r="C15" s="33"/>
    </row>
    <row r="16" spans="1:3" ht="12.75">
      <c r="A16" s="32"/>
      <c r="B16" s="119"/>
      <c r="C16" s="33"/>
    </row>
    <row r="17" spans="1:3" ht="69" customHeight="1">
      <c r="A17" s="153" t="s">
        <v>52</v>
      </c>
      <c r="B17" s="144" t="s">
        <v>67</v>
      </c>
      <c r="C17" s="257" t="s">
        <v>249</v>
      </c>
    </row>
    <row r="18" spans="1:3" ht="12.75">
      <c r="A18" s="154" t="s">
        <v>50</v>
      </c>
      <c r="B18" s="65"/>
      <c r="C18" s="142"/>
    </row>
    <row r="19" spans="1:3" ht="12.75">
      <c r="A19" s="154" t="s">
        <v>63</v>
      </c>
      <c r="B19" s="65"/>
      <c r="C19" s="142"/>
    </row>
    <row r="20" spans="1:3" ht="12.75">
      <c r="A20" s="154"/>
      <c r="B20" s="65"/>
      <c r="C20" s="142"/>
    </row>
    <row r="21" spans="1:3" ht="12.75">
      <c r="A21" s="153" t="s">
        <v>86</v>
      </c>
      <c r="B21" s="65" t="s">
        <v>67</v>
      </c>
      <c r="C21" s="142"/>
    </row>
    <row r="22" spans="1:3" ht="12.75">
      <c r="A22" s="155"/>
      <c r="B22" s="65"/>
      <c r="C22" s="142"/>
    </row>
    <row r="23" spans="1:3" ht="12.75">
      <c r="A23" s="155"/>
      <c r="B23" s="65"/>
      <c r="C23" s="142"/>
    </row>
    <row r="24" spans="1:3" ht="12.75">
      <c r="A24" s="155"/>
      <c r="B24" s="65"/>
      <c r="C24" s="142"/>
    </row>
    <row r="25" spans="1:3" ht="12.75">
      <c r="A25" s="154"/>
      <c r="B25" s="65"/>
      <c r="C25" s="142"/>
    </row>
    <row r="26" spans="1:3" ht="12.75">
      <c r="A26" s="156" t="s">
        <v>51</v>
      </c>
      <c r="B26" s="65"/>
      <c r="C26" s="142"/>
    </row>
    <row r="27" spans="1:3" ht="61.5" customHeight="1">
      <c r="A27" s="157" t="s">
        <v>64</v>
      </c>
      <c r="B27" s="159">
        <v>0.04</v>
      </c>
      <c r="C27" s="257" t="s">
        <v>250</v>
      </c>
    </row>
    <row r="28" spans="1:3" ht="25.5">
      <c r="A28" s="158" t="s">
        <v>54</v>
      </c>
      <c r="B28" s="65"/>
      <c r="C28" s="142"/>
    </row>
    <row r="29" spans="1:3" ht="26.25" customHeight="1">
      <c r="A29" s="158" t="s">
        <v>53</v>
      </c>
      <c r="B29" s="145"/>
      <c r="C29" s="143" t="s">
        <v>74</v>
      </c>
    </row>
    <row r="30" spans="1:3" ht="12.75">
      <c r="A30" s="158"/>
      <c r="B30" s="65"/>
      <c r="C30" s="33"/>
    </row>
    <row r="31" spans="1:3" ht="25.5">
      <c r="A31" s="116" t="s">
        <v>251</v>
      </c>
      <c r="B31" s="263" t="s">
        <v>37</v>
      </c>
      <c r="C31" s="143" t="s">
        <v>92</v>
      </c>
    </row>
    <row r="32" spans="1:3" ht="33" customHeight="1">
      <c r="A32" s="143" t="s">
        <v>226</v>
      </c>
      <c r="B32" s="143"/>
      <c r="C32" s="143"/>
    </row>
    <row r="33" spans="1:3" s="37" customFormat="1" ht="32.25" customHeight="1">
      <c r="A33" s="142" t="s">
        <v>93</v>
      </c>
      <c r="B33" s="142"/>
      <c r="C33" s="142"/>
    </row>
    <row r="34" spans="1:3" ht="12.75">
      <c r="A34" s="143"/>
      <c r="B34" s="65"/>
      <c r="C34" s="142"/>
    </row>
    <row r="35" spans="1:2" ht="13.5" thickBot="1">
      <c r="A35" s="142"/>
      <c r="B35" s="146"/>
    </row>
    <row r="36" spans="1:3" ht="21.75" customHeight="1" thickBot="1">
      <c r="A36" s="160" t="s">
        <v>99</v>
      </c>
      <c r="B36" s="136"/>
      <c r="C36" s="137"/>
    </row>
    <row r="37" spans="1:3" s="70" customFormat="1" ht="12.75">
      <c r="A37" s="114"/>
      <c r="B37" s="121"/>
      <c r="C37" s="113"/>
    </row>
    <row r="38" spans="1:3" s="37" customFormat="1" ht="25.5">
      <c r="A38" s="236" t="s">
        <v>78</v>
      </c>
      <c r="B38" s="65"/>
      <c r="C38" s="72"/>
    </row>
    <row r="39" spans="1:3" s="37" customFormat="1" ht="12.75">
      <c r="A39" s="236"/>
      <c r="B39" s="65"/>
      <c r="C39" s="72"/>
    </row>
    <row r="40" spans="1:3" ht="23.25" customHeight="1">
      <c r="A40" s="237" t="s">
        <v>235</v>
      </c>
      <c r="B40" s="226"/>
      <c r="C40" s="33"/>
    </row>
    <row r="41" spans="1:3" ht="12.75">
      <c r="A41" s="238" t="s">
        <v>76</v>
      </c>
      <c r="B41" s="119"/>
      <c r="C41" s="32"/>
    </row>
    <row r="42" spans="1:3" ht="12.75">
      <c r="A42" s="239" t="s">
        <v>36</v>
      </c>
      <c r="B42" s="119"/>
      <c r="C42" s="32"/>
    </row>
    <row r="43" spans="1:3" ht="12.75">
      <c r="A43" s="161" t="s">
        <v>227</v>
      </c>
      <c r="B43" s="119"/>
      <c r="C43" s="32"/>
    </row>
    <row r="44" spans="1:3" ht="25.5">
      <c r="A44" s="73"/>
      <c r="B44" s="122" t="s">
        <v>44</v>
      </c>
      <c r="C44" s="116" t="s">
        <v>94</v>
      </c>
    </row>
    <row r="45" spans="1:3" ht="12.75">
      <c r="A45" s="112" t="s">
        <v>36</v>
      </c>
      <c r="B45" s="119"/>
      <c r="C45" s="32"/>
    </row>
    <row r="46" spans="1:3" ht="12.75">
      <c r="A46" s="112"/>
      <c r="B46" s="119"/>
      <c r="C46" s="32"/>
    </row>
    <row r="47" spans="1:3" s="37" customFormat="1" ht="25.5">
      <c r="A47" s="162" t="s">
        <v>77</v>
      </c>
      <c r="B47" s="65"/>
      <c r="C47" s="72"/>
    </row>
    <row r="48" spans="1:3" s="37" customFormat="1" ht="12.75">
      <c r="A48" s="72" t="s">
        <v>65</v>
      </c>
      <c r="B48" s="65" t="s">
        <v>37</v>
      </c>
      <c r="C48" s="72" t="s">
        <v>39</v>
      </c>
    </row>
    <row r="49" spans="1:3" s="37" customFormat="1" ht="12.75">
      <c r="A49" s="72" t="s">
        <v>66</v>
      </c>
      <c r="B49" s="222" t="s">
        <v>38</v>
      </c>
      <c r="C49" s="72"/>
    </row>
    <row r="50" spans="1:3" ht="25.5">
      <c r="A50" s="111" t="s">
        <v>80</v>
      </c>
      <c r="B50" s="35"/>
      <c r="C50" s="111"/>
    </row>
    <row r="51" spans="1:3" ht="25.5">
      <c r="A51" s="111" t="s">
        <v>79</v>
      </c>
      <c r="B51" s="35"/>
      <c r="C51" s="111"/>
    </row>
    <row r="52" spans="1:3" ht="12.75">
      <c r="A52" s="73" t="s">
        <v>36</v>
      </c>
      <c r="B52" s="35"/>
      <c r="C52" s="111"/>
    </row>
    <row r="53" spans="1:3" ht="12.75">
      <c r="A53" s="72" t="s">
        <v>81</v>
      </c>
      <c r="B53" s="35"/>
      <c r="C53" s="111"/>
    </row>
    <row r="54" spans="1:3" ht="12.75">
      <c r="A54" s="72"/>
      <c r="B54" s="35"/>
      <c r="C54" s="111"/>
    </row>
    <row r="55" spans="1:3" ht="12.75">
      <c r="A55" s="72"/>
      <c r="B55" s="35"/>
      <c r="C55" s="111"/>
    </row>
    <row r="56" spans="1:3" ht="13.5" thickBot="1">
      <c r="A56" s="140" t="s">
        <v>36</v>
      </c>
      <c r="B56" s="119"/>
      <c r="C56" s="32"/>
    </row>
    <row r="57" spans="1:3" ht="21.75" customHeight="1" thickBot="1">
      <c r="A57" s="160" t="s">
        <v>75</v>
      </c>
      <c r="B57" s="136"/>
      <c r="C57" s="137"/>
    </row>
    <row r="58" spans="1:3" ht="12.75">
      <c r="A58" s="109"/>
      <c r="B58" s="141"/>
      <c r="C58" s="109"/>
    </row>
    <row r="59" spans="1:3" ht="12.75">
      <c r="A59" s="32"/>
      <c r="B59" s="119"/>
      <c r="C59" s="32"/>
    </row>
    <row r="60" spans="1:3" ht="12.75">
      <c r="A60" s="32"/>
      <c r="B60" s="119"/>
      <c r="C60" s="32"/>
    </row>
    <row r="61" spans="1:3" ht="13.5" thickBot="1">
      <c r="A61" s="110"/>
      <c r="B61" s="123"/>
      <c r="C61" s="110"/>
    </row>
  </sheetData>
  <sheetProtection/>
  <mergeCells count="5">
    <mergeCell ref="B4:C4"/>
    <mergeCell ref="B5:C5"/>
    <mergeCell ref="B6:C6"/>
    <mergeCell ref="A2:C2"/>
    <mergeCell ref="A1:C1"/>
  </mergeCells>
  <printOptions/>
  <pageMargins left="0.75" right="0.75" top="1" bottom="1" header="0.5" footer="0.5"/>
  <pageSetup horizontalDpi="600" verticalDpi="600" orientation="portrait" paperSize="9" scale="57" r:id="rId3"/>
  <colBreaks count="1" manualBreakCount="1">
    <brk id="3" max="56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4"/>
  <sheetViews>
    <sheetView view="pageBreakPreview" zoomScaleNormal="90" zoomScaleSheetLayoutView="100" zoomScalePageLayoutView="0" workbookViewId="0" topLeftCell="A1">
      <selection activeCell="C21" sqref="C21"/>
    </sheetView>
  </sheetViews>
  <sheetFormatPr defaultColWidth="9.140625" defaultRowHeight="12.75"/>
  <cols>
    <col min="10" max="12" width="9.140625" style="0" customWidth="1"/>
  </cols>
  <sheetData>
    <row r="1" ht="17.25" customHeight="1">
      <c r="A1" s="86"/>
    </row>
    <row r="2" spans="1:12" ht="76.5" customHeight="1">
      <c r="A2" s="273" t="s">
        <v>100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5"/>
    </row>
    <row r="3" spans="1:12" ht="18" customHeight="1">
      <c r="A3" s="163"/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</row>
    <row r="4" spans="3:9" ht="13.5" customHeight="1">
      <c r="C4" s="66"/>
      <c r="D4" s="66"/>
      <c r="E4" s="66"/>
      <c r="F4" s="66"/>
      <c r="G4" s="66"/>
      <c r="H4" s="66"/>
      <c r="I4" s="66"/>
    </row>
    <row r="5" spans="1:16" ht="18">
      <c r="A5" s="163"/>
      <c r="D5" s="66"/>
      <c r="E5" s="66"/>
      <c r="F5" s="66"/>
      <c r="G5" s="66"/>
      <c r="H5" s="66"/>
      <c r="I5" s="66"/>
      <c r="J5" s="66"/>
      <c r="N5" s="163"/>
      <c r="O5" s="163"/>
      <c r="P5" s="163"/>
    </row>
    <row r="6" spans="1:10" ht="12.75">
      <c r="A6" s="84"/>
      <c r="B6" s="84" t="s">
        <v>102</v>
      </c>
      <c r="D6" s="66"/>
      <c r="E6" s="66"/>
      <c r="F6" s="66"/>
      <c r="G6" s="66"/>
      <c r="H6" s="66"/>
      <c r="I6" s="66"/>
      <c r="J6" s="66"/>
    </row>
    <row r="7" spans="1:10" ht="12.75">
      <c r="A7" s="84"/>
      <c r="B7" s="84" t="s">
        <v>101</v>
      </c>
      <c r="D7" s="66"/>
      <c r="E7" s="66"/>
      <c r="F7" s="66"/>
      <c r="G7" s="66"/>
      <c r="H7" s="66"/>
      <c r="I7" s="66"/>
      <c r="J7" s="66"/>
    </row>
    <row r="8" spans="1:10" ht="12.75">
      <c r="A8" s="67"/>
      <c r="B8" s="84" t="s">
        <v>103</v>
      </c>
      <c r="C8" s="66"/>
      <c r="D8" s="66"/>
      <c r="E8" s="66"/>
      <c r="F8" s="66"/>
      <c r="G8" s="66"/>
      <c r="H8" s="66"/>
      <c r="I8" s="66"/>
      <c r="J8" s="66"/>
    </row>
    <row r="9" spans="1:3" ht="12.75">
      <c r="A9" s="67"/>
      <c r="B9" s="84" t="s">
        <v>104</v>
      </c>
      <c r="C9" s="66"/>
    </row>
    <row r="10" spans="1:10" ht="12.75">
      <c r="A10" s="67"/>
      <c r="C10" s="84" t="s">
        <v>256</v>
      </c>
      <c r="D10" s="66"/>
      <c r="E10" s="66"/>
      <c r="F10" s="66"/>
      <c r="G10" s="66"/>
      <c r="H10" s="66"/>
      <c r="I10" s="66"/>
      <c r="J10" s="66"/>
    </row>
    <row r="11" ht="12.75">
      <c r="C11" s="84" t="s">
        <v>257</v>
      </c>
    </row>
    <row r="12" spans="1:13" ht="12.75">
      <c r="A12" s="67"/>
      <c r="B12" s="84" t="s">
        <v>228</v>
      </c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</row>
    <row r="13" ht="12.75">
      <c r="C13" s="84"/>
    </row>
    <row r="14" spans="1:14" ht="12.75">
      <c r="A14" s="66"/>
      <c r="C14" s="84"/>
      <c r="N14" s="66"/>
    </row>
  </sheetData>
  <sheetProtection/>
  <mergeCells count="1">
    <mergeCell ref="A2:L2"/>
  </mergeCells>
  <printOptions/>
  <pageMargins left="0.7" right="0.7" top="0.75" bottom="0.75" header="0.3" footer="0.3"/>
  <pageSetup horizontalDpi="600" verticalDpi="600" orientation="portrait" paperSize="9" scale="81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63"/>
  <sheetViews>
    <sheetView view="pageBreakPreview" zoomScaleSheetLayoutView="100" zoomScalePageLayoutView="0" workbookViewId="0" topLeftCell="A28">
      <selection activeCell="E49" sqref="E49"/>
    </sheetView>
  </sheetViews>
  <sheetFormatPr defaultColWidth="9.140625" defaultRowHeight="12.75"/>
  <cols>
    <col min="1" max="1" width="4.28125" style="19" customWidth="1"/>
    <col min="2" max="2" width="42.28125" style="0" customWidth="1"/>
    <col min="3" max="3" width="13.421875" style="7" customWidth="1"/>
    <col min="4" max="32" width="12.7109375" style="7" customWidth="1"/>
  </cols>
  <sheetData>
    <row r="1" ht="12.75">
      <c r="B1" s="46"/>
    </row>
    <row r="2" spans="1:32" ht="33.75" customHeight="1">
      <c r="A2" s="273" t="s">
        <v>105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5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</row>
    <row r="3" ht="12.75"/>
    <row r="4" ht="12.75"/>
    <row r="5" spans="1:2" ht="12.75">
      <c r="A5" s="74" t="s">
        <v>83</v>
      </c>
      <c r="B5" s="4"/>
    </row>
    <row r="6" spans="3:32" ht="12.75">
      <c r="C6" s="42" t="s">
        <v>45</v>
      </c>
      <c r="D6" s="42" t="s">
        <v>45</v>
      </c>
      <c r="E6" s="42" t="s">
        <v>45</v>
      </c>
      <c r="F6" s="42" t="s">
        <v>45</v>
      </c>
      <c r="G6" s="42" t="s">
        <v>45</v>
      </c>
      <c r="H6" s="42" t="s">
        <v>45</v>
      </c>
      <c r="I6" s="42" t="s">
        <v>45</v>
      </c>
      <c r="J6" s="42" t="s">
        <v>45</v>
      </c>
      <c r="K6" s="42" t="s">
        <v>45</v>
      </c>
      <c r="L6" s="42" t="s">
        <v>45</v>
      </c>
      <c r="M6" s="42" t="s">
        <v>45</v>
      </c>
      <c r="N6" s="42" t="s">
        <v>45</v>
      </c>
      <c r="O6" s="42" t="s">
        <v>45</v>
      </c>
      <c r="P6" s="42" t="s">
        <v>45</v>
      </c>
      <c r="Q6" s="42" t="s">
        <v>45</v>
      </c>
      <c r="R6" s="42" t="s">
        <v>45</v>
      </c>
      <c r="S6" s="42" t="s">
        <v>45</v>
      </c>
      <c r="T6" s="42" t="s">
        <v>45</v>
      </c>
      <c r="U6" s="42" t="s">
        <v>45</v>
      </c>
      <c r="V6" s="42" t="s">
        <v>45</v>
      </c>
      <c r="W6" s="42" t="s">
        <v>45</v>
      </c>
      <c r="X6" s="42" t="s">
        <v>45</v>
      </c>
      <c r="Y6" s="42" t="s">
        <v>45</v>
      </c>
      <c r="Z6" s="42" t="s">
        <v>45</v>
      </c>
      <c r="AA6" s="42" t="s">
        <v>45</v>
      </c>
      <c r="AB6" s="42" t="s">
        <v>45</v>
      </c>
      <c r="AC6" s="42" t="s">
        <v>45</v>
      </c>
      <c r="AD6" s="42" t="s">
        <v>45</v>
      </c>
      <c r="AE6" s="42" t="s">
        <v>45</v>
      </c>
      <c r="AF6" s="42" t="s">
        <v>45</v>
      </c>
    </row>
    <row r="7" spans="1:32" ht="20.25" customHeight="1">
      <c r="A7" s="5" t="s">
        <v>4</v>
      </c>
      <c r="B7" s="10" t="s">
        <v>5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</row>
    <row r="8" spans="1:32" s="4" customFormat="1" ht="12.75">
      <c r="A8" s="88" t="s">
        <v>8</v>
      </c>
      <c r="B8" s="89" t="s">
        <v>11</v>
      </c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</row>
    <row r="9" spans="1:32" s="14" customFormat="1" ht="12.75">
      <c r="A9" s="25">
        <v>1</v>
      </c>
      <c r="B9" s="12" t="s">
        <v>47</v>
      </c>
      <c r="C9" s="44">
        <f>C10+C11</f>
        <v>0</v>
      </c>
      <c r="D9" s="44">
        <f aca="true" t="shared" si="0" ref="D9:AE9">C10+C11</f>
        <v>0</v>
      </c>
      <c r="E9" s="44">
        <f t="shared" si="0"/>
        <v>0</v>
      </c>
      <c r="F9" s="44">
        <f t="shared" si="0"/>
        <v>0</v>
      </c>
      <c r="G9" s="44">
        <f t="shared" si="0"/>
        <v>0</v>
      </c>
      <c r="H9" s="44">
        <f t="shared" si="0"/>
        <v>0</v>
      </c>
      <c r="I9" s="44">
        <f t="shared" si="0"/>
        <v>0</v>
      </c>
      <c r="J9" s="44">
        <f t="shared" si="0"/>
        <v>0</v>
      </c>
      <c r="K9" s="44">
        <f t="shared" si="0"/>
        <v>0</v>
      </c>
      <c r="L9" s="44">
        <f t="shared" si="0"/>
        <v>0</v>
      </c>
      <c r="M9" s="44">
        <f t="shared" si="0"/>
        <v>0</v>
      </c>
      <c r="N9" s="44">
        <f t="shared" si="0"/>
        <v>0</v>
      </c>
      <c r="O9" s="44">
        <f t="shared" si="0"/>
        <v>0</v>
      </c>
      <c r="P9" s="44">
        <f t="shared" si="0"/>
        <v>0</v>
      </c>
      <c r="Q9" s="44">
        <f t="shared" si="0"/>
        <v>0</v>
      </c>
      <c r="R9" s="44">
        <f t="shared" si="0"/>
        <v>0</v>
      </c>
      <c r="S9" s="44">
        <f t="shared" si="0"/>
        <v>0</v>
      </c>
      <c r="T9" s="44">
        <f t="shared" si="0"/>
        <v>0</v>
      </c>
      <c r="U9" s="44">
        <f t="shared" si="0"/>
        <v>0</v>
      </c>
      <c r="V9" s="44">
        <f t="shared" si="0"/>
        <v>0</v>
      </c>
      <c r="W9" s="44">
        <f t="shared" si="0"/>
        <v>0</v>
      </c>
      <c r="X9" s="44">
        <f t="shared" si="0"/>
        <v>0</v>
      </c>
      <c r="Y9" s="44">
        <f t="shared" si="0"/>
        <v>0</v>
      </c>
      <c r="Z9" s="44">
        <f t="shared" si="0"/>
        <v>0</v>
      </c>
      <c r="AA9" s="44">
        <f t="shared" si="0"/>
        <v>0</v>
      </c>
      <c r="AB9" s="44">
        <f t="shared" si="0"/>
        <v>0</v>
      </c>
      <c r="AC9" s="44">
        <f t="shared" si="0"/>
        <v>0</v>
      </c>
      <c r="AD9" s="44">
        <f t="shared" si="0"/>
        <v>0</v>
      </c>
      <c r="AE9" s="44">
        <f t="shared" si="0"/>
        <v>0</v>
      </c>
      <c r="AF9" s="44">
        <f>AE10+AE11</f>
        <v>0</v>
      </c>
    </row>
    <row r="10" spans="1:32" s="14" customFormat="1" ht="25.5">
      <c r="A10" s="25"/>
      <c r="B10" s="27" t="s">
        <v>85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</row>
    <row r="11" spans="1:32" s="14" customFormat="1" ht="12.75">
      <c r="A11" s="25"/>
      <c r="B11" s="27" t="s">
        <v>48</v>
      </c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</row>
    <row r="12" spans="1:32" s="14" customFormat="1" ht="12.75">
      <c r="A12" s="25">
        <v>2</v>
      </c>
      <c r="B12" s="12" t="s">
        <v>14</v>
      </c>
      <c r="C12" s="44">
        <f>C13+C14+C15+C16+C17+C18+C19+C20</f>
        <v>0</v>
      </c>
      <c r="D12" s="44">
        <f aca="true" t="shared" si="1" ref="D12:AE12">D13+D14+D15+D16+D17+D18+D19+D20</f>
        <v>0</v>
      </c>
      <c r="E12" s="44">
        <f t="shared" si="1"/>
        <v>0</v>
      </c>
      <c r="F12" s="44">
        <f t="shared" si="1"/>
        <v>0</v>
      </c>
      <c r="G12" s="44">
        <f t="shared" si="1"/>
        <v>0</v>
      </c>
      <c r="H12" s="44">
        <f t="shared" si="1"/>
        <v>0</v>
      </c>
      <c r="I12" s="44">
        <f t="shared" si="1"/>
        <v>0</v>
      </c>
      <c r="J12" s="44">
        <f t="shared" si="1"/>
        <v>0</v>
      </c>
      <c r="K12" s="44">
        <f t="shared" si="1"/>
        <v>0</v>
      </c>
      <c r="L12" s="44">
        <f t="shared" si="1"/>
        <v>0</v>
      </c>
      <c r="M12" s="44">
        <f t="shared" si="1"/>
        <v>0</v>
      </c>
      <c r="N12" s="44">
        <f t="shared" si="1"/>
        <v>0</v>
      </c>
      <c r="O12" s="44">
        <f t="shared" si="1"/>
        <v>0</v>
      </c>
      <c r="P12" s="44">
        <f t="shared" si="1"/>
        <v>0</v>
      </c>
      <c r="Q12" s="44">
        <f t="shared" si="1"/>
        <v>0</v>
      </c>
      <c r="R12" s="44">
        <f t="shared" si="1"/>
        <v>0</v>
      </c>
      <c r="S12" s="44">
        <f t="shared" si="1"/>
        <v>0</v>
      </c>
      <c r="T12" s="44">
        <f t="shared" si="1"/>
        <v>0</v>
      </c>
      <c r="U12" s="44">
        <f t="shared" si="1"/>
        <v>0</v>
      </c>
      <c r="V12" s="44">
        <f t="shared" si="1"/>
        <v>0</v>
      </c>
      <c r="W12" s="44">
        <f t="shared" si="1"/>
        <v>0</v>
      </c>
      <c r="X12" s="44">
        <f t="shared" si="1"/>
        <v>0</v>
      </c>
      <c r="Y12" s="44">
        <f t="shared" si="1"/>
        <v>0</v>
      </c>
      <c r="Z12" s="44">
        <f t="shared" si="1"/>
        <v>0</v>
      </c>
      <c r="AA12" s="44">
        <f t="shared" si="1"/>
        <v>0</v>
      </c>
      <c r="AB12" s="44">
        <f t="shared" si="1"/>
        <v>0</v>
      </c>
      <c r="AC12" s="44">
        <f t="shared" si="1"/>
        <v>0</v>
      </c>
      <c r="AD12" s="44">
        <f t="shared" si="1"/>
        <v>0</v>
      </c>
      <c r="AE12" s="44">
        <f t="shared" si="1"/>
        <v>0</v>
      </c>
      <c r="AF12" s="44">
        <f>AF13+AF14+AF15+AF16+AF17+AF18+AF19+AF20</f>
        <v>0</v>
      </c>
    </row>
    <row r="13" spans="1:32" s="14" customFormat="1" ht="12.75">
      <c r="A13" s="25"/>
      <c r="B13" s="24" t="s">
        <v>10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</row>
    <row r="14" spans="1:32" s="14" customFormat="1" ht="12.75">
      <c r="A14" s="25"/>
      <c r="B14" s="27" t="s">
        <v>17</v>
      </c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</row>
    <row r="15" spans="1:32" s="14" customFormat="1" ht="12.75">
      <c r="A15" s="25"/>
      <c r="B15" s="27" t="s">
        <v>18</v>
      </c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</row>
    <row r="16" spans="1:32" s="14" customFormat="1" ht="12.75">
      <c r="A16" s="25"/>
      <c r="B16" s="27" t="s">
        <v>19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</row>
    <row r="17" spans="1:32" s="14" customFormat="1" ht="12.75">
      <c r="A17" s="25"/>
      <c r="B17" s="27" t="s">
        <v>20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</row>
    <row r="18" spans="1:32" s="14" customFormat="1" ht="25.5">
      <c r="A18" s="25"/>
      <c r="B18" s="27" t="s">
        <v>21</v>
      </c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</row>
    <row r="19" spans="1:32" ht="12.75">
      <c r="A19" s="25"/>
      <c r="B19" s="27" t="s">
        <v>22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</row>
    <row r="20" spans="1:32" ht="13.5" customHeight="1">
      <c r="A20" s="25"/>
      <c r="B20" s="167" t="s">
        <v>96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</row>
    <row r="21" spans="1:32" ht="12.75">
      <c r="A21" s="88" t="s">
        <v>9</v>
      </c>
      <c r="B21" s="89" t="s">
        <v>13</v>
      </c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</row>
    <row r="22" spans="1:32" s="14" customFormat="1" ht="12.75">
      <c r="A22" s="25">
        <v>1</v>
      </c>
      <c r="B22" s="12" t="s">
        <v>12</v>
      </c>
      <c r="C22" s="44">
        <f>C23+C24</f>
        <v>0</v>
      </c>
      <c r="D22" s="44">
        <f aca="true" t="shared" si="2" ref="D22:AF22">D23+D24</f>
        <v>0</v>
      </c>
      <c r="E22" s="44">
        <f t="shared" si="2"/>
        <v>0</v>
      </c>
      <c r="F22" s="44">
        <f t="shared" si="2"/>
        <v>0</v>
      </c>
      <c r="G22" s="44">
        <f t="shared" si="2"/>
        <v>0</v>
      </c>
      <c r="H22" s="44">
        <f t="shared" si="2"/>
        <v>0</v>
      </c>
      <c r="I22" s="44">
        <f t="shared" si="2"/>
        <v>0</v>
      </c>
      <c r="J22" s="44">
        <f t="shared" si="2"/>
        <v>0</v>
      </c>
      <c r="K22" s="44">
        <f t="shared" si="2"/>
        <v>0</v>
      </c>
      <c r="L22" s="44">
        <f t="shared" si="2"/>
        <v>0</v>
      </c>
      <c r="M22" s="44">
        <f t="shared" si="2"/>
        <v>0</v>
      </c>
      <c r="N22" s="44">
        <f t="shared" si="2"/>
        <v>0</v>
      </c>
      <c r="O22" s="44">
        <f t="shared" si="2"/>
        <v>0</v>
      </c>
      <c r="P22" s="44">
        <f t="shared" si="2"/>
        <v>0</v>
      </c>
      <c r="Q22" s="44">
        <f t="shared" si="2"/>
        <v>0</v>
      </c>
      <c r="R22" s="44">
        <f t="shared" si="2"/>
        <v>0</v>
      </c>
      <c r="S22" s="44">
        <f t="shared" si="2"/>
        <v>0</v>
      </c>
      <c r="T22" s="44">
        <f t="shared" si="2"/>
        <v>0</v>
      </c>
      <c r="U22" s="44">
        <f t="shared" si="2"/>
        <v>0</v>
      </c>
      <c r="V22" s="44">
        <f t="shared" si="2"/>
        <v>0</v>
      </c>
      <c r="W22" s="44">
        <f t="shared" si="2"/>
        <v>0</v>
      </c>
      <c r="X22" s="44">
        <f t="shared" si="2"/>
        <v>0</v>
      </c>
      <c r="Y22" s="44">
        <f t="shared" si="2"/>
        <v>0</v>
      </c>
      <c r="Z22" s="44">
        <f t="shared" si="2"/>
        <v>0</v>
      </c>
      <c r="AA22" s="44">
        <f t="shared" si="2"/>
        <v>0</v>
      </c>
      <c r="AB22" s="44">
        <f t="shared" si="2"/>
        <v>0</v>
      </c>
      <c r="AC22" s="44">
        <f t="shared" si="2"/>
        <v>0</v>
      </c>
      <c r="AD22" s="44">
        <f t="shared" si="2"/>
        <v>0</v>
      </c>
      <c r="AE22" s="44">
        <f t="shared" si="2"/>
        <v>0</v>
      </c>
      <c r="AF22" s="44">
        <f t="shared" si="2"/>
        <v>0</v>
      </c>
    </row>
    <row r="23" spans="1:32" s="14" customFormat="1" ht="25.5">
      <c r="A23" s="25"/>
      <c r="B23" s="27" t="s">
        <v>85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</row>
    <row r="24" spans="1:32" s="14" customFormat="1" ht="12.75">
      <c r="A24" s="25"/>
      <c r="B24" s="27" t="s">
        <v>48</v>
      </c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</row>
    <row r="25" spans="1:32" s="14" customFormat="1" ht="12.75">
      <c r="A25" s="25">
        <v>2</v>
      </c>
      <c r="B25" s="12" t="s">
        <v>14</v>
      </c>
      <c r="C25" s="44">
        <f aca="true" t="shared" si="3" ref="C25:AE25">C26+C27+C28+C29+C30+C31+C32+C33</f>
        <v>0</v>
      </c>
      <c r="D25" s="44">
        <f t="shared" si="3"/>
        <v>0</v>
      </c>
      <c r="E25" s="44">
        <f t="shared" si="3"/>
        <v>0</v>
      </c>
      <c r="F25" s="44">
        <f t="shared" si="3"/>
        <v>0</v>
      </c>
      <c r="G25" s="44">
        <f t="shared" si="3"/>
        <v>0</v>
      </c>
      <c r="H25" s="44">
        <f t="shared" si="3"/>
        <v>0</v>
      </c>
      <c r="I25" s="44">
        <f t="shared" si="3"/>
        <v>0</v>
      </c>
      <c r="J25" s="44">
        <f t="shared" si="3"/>
        <v>0</v>
      </c>
      <c r="K25" s="44">
        <f t="shared" si="3"/>
        <v>0</v>
      </c>
      <c r="L25" s="44">
        <f t="shared" si="3"/>
        <v>0</v>
      </c>
      <c r="M25" s="44">
        <f t="shared" si="3"/>
        <v>0</v>
      </c>
      <c r="N25" s="44">
        <f t="shared" si="3"/>
        <v>0</v>
      </c>
      <c r="O25" s="44">
        <f t="shared" si="3"/>
        <v>0</v>
      </c>
      <c r="P25" s="44">
        <f t="shared" si="3"/>
        <v>0</v>
      </c>
      <c r="Q25" s="44">
        <f t="shared" si="3"/>
        <v>0</v>
      </c>
      <c r="R25" s="44">
        <f t="shared" si="3"/>
        <v>0</v>
      </c>
      <c r="S25" s="44">
        <f t="shared" si="3"/>
        <v>0</v>
      </c>
      <c r="T25" s="44">
        <f t="shared" si="3"/>
        <v>0</v>
      </c>
      <c r="U25" s="44">
        <f t="shared" si="3"/>
        <v>0</v>
      </c>
      <c r="V25" s="44">
        <f t="shared" si="3"/>
        <v>0</v>
      </c>
      <c r="W25" s="44">
        <f t="shared" si="3"/>
        <v>0</v>
      </c>
      <c r="X25" s="44">
        <f t="shared" si="3"/>
        <v>0</v>
      </c>
      <c r="Y25" s="44">
        <f t="shared" si="3"/>
        <v>0</v>
      </c>
      <c r="Z25" s="44">
        <f t="shared" si="3"/>
        <v>0</v>
      </c>
      <c r="AA25" s="44">
        <f t="shared" si="3"/>
        <v>0</v>
      </c>
      <c r="AB25" s="44">
        <f t="shared" si="3"/>
        <v>0</v>
      </c>
      <c r="AC25" s="44">
        <f t="shared" si="3"/>
        <v>0</v>
      </c>
      <c r="AD25" s="44">
        <f t="shared" si="3"/>
        <v>0</v>
      </c>
      <c r="AE25" s="44">
        <f t="shared" si="3"/>
        <v>0</v>
      </c>
      <c r="AF25" s="44">
        <f>AF26+AF27+AF28+AF29+AF30+AF31+AF32+AF33</f>
        <v>0</v>
      </c>
    </row>
    <row r="26" spans="1:32" s="14" customFormat="1" ht="12.75">
      <c r="A26" s="25"/>
      <c r="B26" s="24" t="s">
        <v>10</v>
      </c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</row>
    <row r="27" spans="1:32" s="14" customFormat="1" ht="12.75">
      <c r="A27" s="25"/>
      <c r="B27" s="27" t="s">
        <v>17</v>
      </c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</row>
    <row r="28" spans="1:32" s="14" customFormat="1" ht="12.75">
      <c r="A28" s="25"/>
      <c r="B28" s="27" t="s">
        <v>18</v>
      </c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</row>
    <row r="29" spans="1:32" s="14" customFormat="1" ht="12.75">
      <c r="A29" s="25"/>
      <c r="B29" s="27" t="s">
        <v>19</v>
      </c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</row>
    <row r="30" spans="1:32" s="14" customFormat="1" ht="12.75">
      <c r="A30" s="25"/>
      <c r="B30" s="27" t="s">
        <v>20</v>
      </c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</row>
    <row r="31" spans="1:32" s="14" customFormat="1" ht="25.5">
      <c r="A31" s="25"/>
      <c r="B31" s="27" t="s">
        <v>21</v>
      </c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</row>
    <row r="32" spans="1:32" ht="12.75">
      <c r="A32" s="25"/>
      <c r="B32" s="27" t="s">
        <v>22</v>
      </c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</row>
    <row r="33" spans="1:32" ht="12.75" customHeight="1">
      <c r="A33" s="25"/>
      <c r="B33" s="28" t="s">
        <v>96</v>
      </c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</row>
    <row r="34" spans="1:32" ht="12.75">
      <c r="A34" s="88" t="s">
        <v>16</v>
      </c>
      <c r="B34" s="89" t="s">
        <v>15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</row>
    <row r="35" spans="1:32" s="14" customFormat="1" ht="12.75">
      <c r="A35" s="25">
        <v>1</v>
      </c>
      <c r="B35" s="12" t="s">
        <v>12</v>
      </c>
      <c r="C35" s="44">
        <f aca="true" t="shared" si="4" ref="C35:AE35">C22-C9</f>
        <v>0</v>
      </c>
      <c r="D35" s="44">
        <f t="shared" si="4"/>
        <v>0</v>
      </c>
      <c r="E35" s="44">
        <f t="shared" si="4"/>
        <v>0</v>
      </c>
      <c r="F35" s="44">
        <f t="shared" si="4"/>
        <v>0</v>
      </c>
      <c r="G35" s="44">
        <f t="shared" si="4"/>
        <v>0</v>
      </c>
      <c r="H35" s="44">
        <f t="shared" si="4"/>
        <v>0</v>
      </c>
      <c r="I35" s="44">
        <f t="shared" si="4"/>
        <v>0</v>
      </c>
      <c r="J35" s="44">
        <f t="shared" si="4"/>
        <v>0</v>
      </c>
      <c r="K35" s="44">
        <f t="shared" si="4"/>
        <v>0</v>
      </c>
      <c r="L35" s="44">
        <f t="shared" si="4"/>
        <v>0</v>
      </c>
      <c r="M35" s="44">
        <f t="shared" si="4"/>
        <v>0</v>
      </c>
      <c r="N35" s="44">
        <f t="shared" si="4"/>
        <v>0</v>
      </c>
      <c r="O35" s="44">
        <f t="shared" si="4"/>
        <v>0</v>
      </c>
      <c r="P35" s="44">
        <f t="shared" si="4"/>
        <v>0</v>
      </c>
      <c r="Q35" s="44">
        <f t="shared" si="4"/>
        <v>0</v>
      </c>
      <c r="R35" s="44">
        <f t="shared" si="4"/>
        <v>0</v>
      </c>
      <c r="S35" s="44">
        <f t="shared" si="4"/>
        <v>0</v>
      </c>
      <c r="T35" s="44">
        <f t="shared" si="4"/>
        <v>0</v>
      </c>
      <c r="U35" s="44">
        <f t="shared" si="4"/>
        <v>0</v>
      </c>
      <c r="V35" s="44">
        <f t="shared" si="4"/>
        <v>0</v>
      </c>
      <c r="W35" s="44">
        <f t="shared" si="4"/>
        <v>0</v>
      </c>
      <c r="X35" s="44">
        <f t="shared" si="4"/>
        <v>0</v>
      </c>
      <c r="Y35" s="44">
        <f t="shared" si="4"/>
        <v>0</v>
      </c>
      <c r="Z35" s="44">
        <f t="shared" si="4"/>
        <v>0</v>
      </c>
      <c r="AA35" s="44">
        <f t="shared" si="4"/>
        <v>0</v>
      </c>
      <c r="AB35" s="44">
        <f t="shared" si="4"/>
        <v>0</v>
      </c>
      <c r="AC35" s="44">
        <f t="shared" si="4"/>
        <v>0</v>
      </c>
      <c r="AD35" s="44">
        <f t="shared" si="4"/>
        <v>0</v>
      </c>
      <c r="AE35" s="44">
        <f t="shared" si="4"/>
        <v>0</v>
      </c>
      <c r="AF35" s="44">
        <f>AF22-AF9</f>
        <v>0</v>
      </c>
    </row>
    <row r="36" spans="1:32" s="14" customFormat="1" ht="25.5">
      <c r="A36" s="25"/>
      <c r="B36" s="27" t="s">
        <v>85</v>
      </c>
      <c r="C36" s="44">
        <f>C23-C10</f>
        <v>0</v>
      </c>
      <c r="D36" s="44">
        <f aca="true" t="shared" si="5" ref="D36:AE36">D23-D10</f>
        <v>0</v>
      </c>
      <c r="E36" s="44">
        <f t="shared" si="5"/>
        <v>0</v>
      </c>
      <c r="F36" s="44">
        <f t="shared" si="5"/>
        <v>0</v>
      </c>
      <c r="G36" s="44">
        <f t="shared" si="5"/>
        <v>0</v>
      </c>
      <c r="H36" s="44">
        <f t="shared" si="5"/>
        <v>0</v>
      </c>
      <c r="I36" s="44">
        <f t="shared" si="5"/>
        <v>0</v>
      </c>
      <c r="J36" s="44">
        <f t="shared" si="5"/>
        <v>0</v>
      </c>
      <c r="K36" s="44">
        <f t="shared" si="5"/>
        <v>0</v>
      </c>
      <c r="L36" s="44">
        <f t="shared" si="5"/>
        <v>0</v>
      </c>
      <c r="M36" s="44">
        <f t="shared" si="5"/>
        <v>0</v>
      </c>
      <c r="N36" s="44">
        <f t="shared" si="5"/>
        <v>0</v>
      </c>
      <c r="O36" s="44">
        <f t="shared" si="5"/>
        <v>0</v>
      </c>
      <c r="P36" s="44">
        <f t="shared" si="5"/>
        <v>0</v>
      </c>
      <c r="Q36" s="44">
        <f t="shared" si="5"/>
        <v>0</v>
      </c>
      <c r="R36" s="44">
        <f t="shared" si="5"/>
        <v>0</v>
      </c>
      <c r="S36" s="44">
        <f t="shared" si="5"/>
        <v>0</v>
      </c>
      <c r="T36" s="44">
        <f t="shared" si="5"/>
        <v>0</v>
      </c>
      <c r="U36" s="44">
        <f t="shared" si="5"/>
        <v>0</v>
      </c>
      <c r="V36" s="44">
        <f t="shared" si="5"/>
        <v>0</v>
      </c>
      <c r="W36" s="44">
        <f t="shared" si="5"/>
        <v>0</v>
      </c>
      <c r="X36" s="44">
        <f t="shared" si="5"/>
        <v>0</v>
      </c>
      <c r="Y36" s="44">
        <f t="shared" si="5"/>
        <v>0</v>
      </c>
      <c r="Z36" s="44">
        <f t="shared" si="5"/>
        <v>0</v>
      </c>
      <c r="AA36" s="44">
        <f t="shared" si="5"/>
        <v>0</v>
      </c>
      <c r="AB36" s="44">
        <f t="shared" si="5"/>
        <v>0</v>
      </c>
      <c r="AC36" s="44">
        <f t="shared" si="5"/>
        <v>0</v>
      </c>
      <c r="AD36" s="44">
        <f t="shared" si="5"/>
        <v>0</v>
      </c>
      <c r="AE36" s="44">
        <f t="shared" si="5"/>
        <v>0</v>
      </c>
      <c r="AF36" s="44">
        <f>AF23-AF10</f>
        <v>0</v>
      </c>
    </row>
    <row r="37" spans="1:32" s="14" customFormat="1" ht="12.75">
      <c r="A37" s="25"/>
      <c r="B37" s="27" t="s">
        <v>48</v>
      </c>
      <c r="C37" s="44">
        <f>C24-C11</f>
        <v>0</v>
      </c>
      <c r="D37" s="44">
        <f aca="true" t="shared" si="6" ref="D37:AE37">D24-D11</f>
        <v>0</v>
      </c>
      <c r="E37" s="44">
        <f t="shared" si="6"/>
        <v>0</v>
      </c>
      <c r="F37" s="44">
        <f t="shared" si="6"/>
        <v>0</v>
      </c>
      <c r="G37" s="44">
        <f t="shared" si="6"/>
        <v>0</v>
      </c>
      <c r="H37" s="44">
        <f t="shared" si="6"/>
        <v>0</v>
      </c>
      <c r="I37" s="44">
        <f t="shared" si="6"/>
        <v>0</v>
      </c>
      <c r="J37" s="44">
        <f t="shared" si="6"/>
        <v>0</v>
      </c>
      <c r="K37" s="44">
        <f t="shared" si="6"/>
        <v>0</v>
      </c>
      <c r="L37" s="44">
        <f t="shared" si="6"/>
        <v>0</v>
      </c>
      <c r="M37" s="44">
        <f t="shared" si="6"/>
        <v>0</v>
      </c>
      <c r="N37" s="44">
        <f t="shared" si="6"/>
        <v>0</v>
      </c>
      <c r="O37" s="44">
        <f t="shared" si="6"/>
        <v>0</v>
      </c>
      <c r="P37" s="44">
        <f t="shared" si="6"/>
        <v>0</v>
      </c>
      <c r="Q37" s="44">
        <f t="shared" si="6"/>
        <v>0</v>
      </c>
      <c r="R37" s="44">
        <f t="shared" si="6"/>
        <v>0</v>
      </c>
      <c r="S37" s="44">
        <f t="shared" si="6"/>
        <v>0</v>
      </c>
      <c r="T37" s="44">
        <f t="shared" si="6"/>
        <v>0</v>
      </c>
      <c r="U37" s="44">
        <f t="shared" si="6"/>
        <v>0</v>
      </c>
      <c r="V37" s="44">
        <f t="shared" si="6"/>
        <v>0</v>
      </c>
      <c r="W37" s="44">
        <f t="shared" si="6"/>
        <v>0</v>
      </c>
      <c r="X37" s="44">
        <f t="shared" si="6"/>
        <v>0</v>
      </c>
      <c r="Y37" s="44">
        <f t="shared" si="6"/>
        <v>0</v>
      </c>
      <c r="Z37" s="44">
        <f t="shared" si="6"/>
        <v>0</v>
      </c>
      <c r="AA37" s="44">
        <f t="shared" si="6"/>
        <v>0</v>
      </c>
      <c r="AB37" s="44">
        <f t="shared" si="6"/>
        <v>0</v>
      </c>
      <c r="AC37" s="44">
        <f t="shared" si="6"/>
        <v>0</v>
      </c>
      <c r="AD37" s="44">
        <f t="shared" si="6"/>
        <v>0</v>
      </c>
      <c r="AE37" s="44">
        <f t="shared" si="6"/>
        <v>0</v>
      </c>
      <c r="AF37" s="44">
        <f>AF24-AF11</f>
        <v>0</v>
      </c>
    </row>
    <row r="38" spans="1:32" s="14" customFormat="1" ht="12.75">
      <c r="A38" s="25">
        <v>2</v>
      </c>
      <c r="B38" s="12" t="s">
        <v>14</v>
      </c>
      <c r="C38" s="44">
        <f>C39+C40+C41+C42+C43+C44+C45+C46</f>
        <v>0</v>
      </c>
      <c r="D38" s="44">
        <f aca="true" t="shared" si="7" ref="D38:AE38">D39+D40+D41+D42+D43+D44+D45+D46</f>
        <v>0</v>
      </c>
      <c r="E38" s="44">
        <f t="shared" si="7"/>
        <v>0</v>
      </c>
      <c r="F38" s="44">
        <f t="shared" si="7"/>
        <v>0</v>
      </c>
      <c r="G38" s="44">
        <f t="shared" si="7"/>
        <v>0</v>
      </c>
      <c r="H38" s="44">
        <f t="shared" si="7"/>
        <v>0</v>
      </c>
      <c r="I38" s="44">
        <f t="shared" si="7"/>
        <v>0</v>
      </c>
      <c r="J38" s="44">
        <f t="shared" si="7"/>
        <v>0</v>
      </c>
      <c r="K38" s="44">
        <f t="shared" si="7"/>
        <v>0</v>
      </c>
      <c r="L38" s="44">
        <f t="shared" si="7"/>
        <v>0</v>
      </c>
      <c r="M38" s="44">
        <f t="shared" si="7"/>
        <v>0</v>
      </c>
      <c r="N38" s="44">
        <f t="shared" si="7"/>
        <v>0</v>
      </c>
      <c r="O38" s="44">
        <f t="shared" si="7"/>
        <v>0</v>
      </c>
      <c r="P38" s="44">
        <f t="shared" si="7"/>
        <v>0</v>
      </c>
      <c r="Q38" s="44">
        <f t="shared" si="7"/>
        <v>0</v>
      </c>
      <c r="R38" s="44">
        <f t="shared" si="7"/>
        <v>0</v>
      </c>
      <c r="S38" s="44">
        <f t="shared" si="7"/>
        <v>0</v>
      </c>
      <c r="T38" s="44">
        <f t="shared" si="7"/>
        <v>0</v>
      </c>
      <c r="U38" s="44">
        <f t="shared" si="7"/>
        <v>0</v>
      </c>
      <c r="V38" s="44">
        <f t="shared" si="7"/>
        <v>0</v>
      </c>
      <c r="W38" s="44">
        <f t="shared" si="7"/>
        <v>0</v>
      </c>
      <c r="X38" s="44">
        <f t="shared" si="7"/>
        <v>0</v>
      </c>
      <c r="Y38" s="44">
        <f t="shared" si="7"/>
        <v>0</v>
      </c>
      <c r="Z38" s="44">
        <f t="shared" si="7"/>
        <v>0</v>
      </c>
      <c r="AA38" s="44">
        <f t="shared" si="7"/>
        <v>0</v>
      </c>
      <c r="AB38" s="44">
        <f t="shared" si="7"/>
        <v>0</v>
      </c>
      <c r="AC38" s="44">
        <f t="shared" si="7"/>
        <v>0</v>
      </c>
      <c r="AD38" s="44">
        <f t="shared" si="7"/>
        <v>0</v>
      </c>
      <c r="AE38" s="44">
        <f t="shared" si="7"/>
        <v>0</v>
      </c>
      <c r="AF38" s="44">
        <f>AF39+AF40+AF41+AF42+AF43+AF44+AF45+AF46</f>
        <v>0</v>
      </c>
    </row>
    <row r="39" spans="1:32" s="14" customFormat="1" ht="12.75">
      <c r="A39" s="11"/>
      <c r="B39" s="24" t="s">
        <v>10</v>
      </c>
      <c r="C39" s="45">
        <f>C26-C13</f>
        <v>0</v>
      </c>
      <c r="D39" s="45">
        <f aca="true" t="shared" si="8" ref="D39:AE39">D26-D13</f>
        <v>0</v>
      </c>
      <c r="E39" s="45">
        <f t="shared" si="8"/>
        <v>0</v>
      </c>
      <c r="F39" s="45">
        <f t="shared" si="8"/>
        <v>0</v>
      </c>
      <c r="G39" s="45">
        <f t="shared" si="8"/>
        <v>0</v>
      </c>
      <c r="H39" s="45">
        <f t="shared" si="8"/>
        <v>0</v>
      </c>
      <c r="I39" s="45">
        <f t="shared" si="8"/>
        <v>0</v>
      </c>
      <c r="J39" s="45">
        <f t="shared" si="8"/>
        <v>0</v>
      </c>
      <c r="K39" s="45">
        <f t="shared" si="8"/>
        <v>0</v>
      </c>
      <c r="L39" s="45">
        <f t="shared" si="8"/>
        <v>0</v>
      </c>
      <c r="M39" s="45">
        <f t="shared" si="8"/>
        <v>0</v>
      </c>
      <c r="N39" s="45">
        <f t="shared" si="8"/>
        <v>0</v>
      </c>
      <c r="O39" s="45">
        <f t="shared" si="8"/>
        <v>0</v>
      </c>
      <c r="P39" s="45">
        <f t="shared" si="8"/>
        <v>0</v>
      </c>
      <c r="Q39" s="45">
        <f t="shared" si="8"/>
        <v>0</v>
      </c>
      <c r="R39" s="45">
        <f t="shared" si="8"/>
        <v>0</v>
      </c>
      <c r="S39" s="45">
        <f t="shared" si="8"/>
        <v>0</v>
      </c>
      <c r="T39" s="45">
        <f t="shared" si="8"/>
        <v>0</v>
      </c>
      <c r="U39" s="45">
        <f t="shared" si="8"/>
        <v>0</v>
      </c>
      <c r="V39" s="45">
        <f t="shared" si="8"/>
        <v>0</v>
      </c>
      <c r="W39" s="45">
        <f t="shared" si="8"/>
        <v>0</v>
      </c>
      <c r="X39" s="45">
        <f t="shared" si="8"/>
        <v>0</v>
      </c>
      <c r="Y39" s="45">
        <f t="shared" si="8"/>
        <v>0</v>
      </c>
      <c r="Z39" s="45">
        <f t="shared" si="8"/>
        <v>0</v>
      </c>
      <c r="AA39" s="45">
        <f t="shared" si="8"/>
        <v>0</v>
      </c>
      <c r="AB39" s="45">
        <f t="shared" si="8"/>
        <v>0</v>
      </c>
      <c r="AC39" s="45">
        <f t="shared" si="8"/>
        <v>0</v>
      </c>
      <c r="AD39" s="45">
        <f t="shared" si="8"/>
        <v>0</v>
      </c>
      <c r="AE39" s="45">
        <f t="shared" si="8"/>
        <v>0</v>
      </c>
      <c r="AF39" s="45">
        <f aca="true" t="shared" si="9" ref="AF39:AF46">AF26-AF13</f>
        <v>0</v>
      </c>
    </row>
    <row r="40" spans="1:32" s="14" customFormat="1" ht="12.75">
      <c r="A40" s="11"/>
      <c r="B40" s="27" t="s">
        <v>17</v>
      </c>
      <c r="C40" s="45">
        <f aca="true" t="shared" si="10" ref="C40:AE40">C27-C14</f>
        <v>0</v>
      </c>
      <c r="D40" s="45">
        <f t="shared" si="10"/>
        <v>0</v>
      </c>
      <c r="E40" s="45">
        <f t="shared" si="10"/>
        <v>0</v>
      </c>
      <c r="F40" s="45">
        <f t="shared" si="10"/>
        <v>0</v>
      </c>
      <c r="G40" s="45">
        <f t="shared" si="10"/>
        <v>0</v>
      </c>
      <c r="H40" s="45">
        <f t="shared" si="10"/>
        <v>0</v>
      </c>
      <c r="I40" s="45">
        <f t="shared" si="10"/>
        <v>0</v>
      </c>
      <c r="J40" s="45">
        <f t="shared" si="10"/>
        <v>0</v>
      </c>
      <c r="K40" s="45">
        <f t="shared" si="10"/>
        <v>0</v>
      </c>
      <c r="L40" s="45">
        <f t="shared" si="10"/>
        <v>0</v>
      </c>
      <c r="M40" s="45">
        <f t="shared" si="10"/>
        <v>0</v>
      </c>
      <c r="N40" s="45">
        <f t="shared" si="10"/>
        <v>0</v>
      </c>
      <c r="O40" s="45">
        <f t="shared" si="10"/>
        <v>0</v>
      </c>
      <c r="P40" s="45">
        <f t="shared" si="10"/>
        <v>0</v>
      </c>
      <c r="Q40" s="45">
        <f t="shared" si="10"/>
        <v>0</v>
      </c>
      <c r="R40" s="45">
        <f t="shared" si="10"/>
        <v>0</v>
      </c>
      <c r="S40" s="45">
        <f t="shared" si="10"/>
        <v>0</v>
      </c>
      <c r="T40" s="45">
        <f t="shared" si="10"/>
        <v>0</v>
      </c>
      <c r="U40" s="45">
        <f t="shared" si="10"/>
        <v>0</v>
      </c>
      <c r="V40" s="45">
        <f t="shared" si="10"/>
        <v>0</v>
      </c>
      <c r="W40" s="45">
        <f t="shared" si="10"/>
        <v>0</v>
      </c>
      <c r="X40" s="45">
        <f t="shared" si="10"/>
        <v>0</v>
      </c>
      <c r="Y40" s="45">
        <f t="shared" si="10"/>
        <v>0</v>
      </c>
      <c r="Z40" s="45">
        <f t="shared" si="10"/>
        <v>0</v>
      </c>
      <c r="AA40" s="45">
        <f t="shared" si="10"/>
        <v>0</v>
      </c>
      <c r="AB40" s="45">
        <f t="shared" si="10"/>
        <v>0</v>
      </c>
      <c r="AC40" s="45">
        <f t="shared" si="10"/>
        <v>0</v>
      </c>
      <c r="AD40" s="45">
        <f t="shared" si="10"/>
        <v>0</v>
      </c>
      <c r="AE40" s="45">
        <f t="shared" si="10"/>
        <v>0</v>
      </c>
      <c r="AF40" s="45">
        <f t="shared" si="9"/>
        <v>0</v>
      </c>
    </row>
    <row r="41" spans="1:32" s="14" customFormat="1" ht="12.75">
      <c r="A41" s="11"/>
      <c r="B41" s="27" t="s">
        <v>18</v>
      </c>
      <c r="C41" s="45">
        <f aca="true" t="shared" si="11" ref="C41:AE41">C28-C15</f>
        <v>0</v>
      </c>
      <c r="D41" s="45">
        <f t="shared" si="11"/>
        <v>0</v>
      </c>
      <c r="E41" s="45">
        <f t="shared" si="11"/>
        <v>0</v>
      </c>
      <c r="F41" s="45">
        <f t="shared" si="11"/>
        <v>0</v>
      </c>
      <c r="G41" s="45">
        <f t="shared" si="11"/>
        <v>0</v>
      </c>
      <c r="H41" s="45">
        <f t="shared" si="11"/>
        <v>0</v>
      </c>
      <c r="I41" s="45">
        <f t="shared" si="11"/>
        <v>0</v>
      </c>
      <c r="J41" s="45">
        <f t="shared" si="11"/>
        <v>0</v>
      </c>
      <c r="K41" s="45">
        <f t="shared" si="11"/>
        <v>0</v>
      </c>
      <c r="L41" s="45">
        <f t="shared" si="11"/>
        <v>0</v>
      </c>
      <c r="M41" s="45">
        <f t="shared" si="11"/>
        <v>0</v>
      </c>
      <c r="N41" s="45">
        <f t="shared" si="11"/>
        <v>0</v>
      </c>
      <c r="O41" s="45">
        <f t="shared" si="11"/>
        <v>0</v>
      </c>
      <c r="P41" s="45">
        <f t="shared" si="11"/>
        <v>0</v>
      </c>
      <c r="Q41" s="45">
        <f t="shared" si="11"/>
        <v>0</v>
      </c>
      <c r="R41" s="45">
        <f t="shared" si="11"/>
        <v>0</v>
      </c>
      <c r="S41" s="45">
        <f t="shared" si="11"/>
        <v>0</v>
      </c>
      <c r="T41" s="45">
        <f t="shared" si="11"/>
        <v>0</v>
      </c>
      <c r="U41" s="45">
        <f t="shared" si="11"/>
        <v>0</v>
      </c>
      <c r="V41" s="45">
        <f t="shared" si="11"/>
        <v>0</v>
      </c>
      <c r="W41" s="45">
        <f t="shared" si="11"/>
        <v>0</v>
      </c>
      <c r="X41" s="45">
        <f t="shared" si="11"/>
        <v>0</v>
      </c>
      <c r="Y41" s="45">
        <f t="shared" si="11"/>
        <v>0</v>
      </c>
      <c r="Z41" s="45">
        <f t="shared" si="11"/>
        <v>0</v>
      </c>
      <c r="AA41" s="45">
        <f t="shared" si="11"/>
        <v>0</v>
      </c>
      <c r="AB41" s="45">
        <f t="shared" si="11"/>
        <v>0</v>
      </c>
      <c r="AC41" s="45">
        <f t="shared" si="11"/>
        <v>0</v>
      </c>
      <c r="AD41" s="45">
        <f t="shared" si="11"/>
        <v>0</v>
      </c>
      <c r="AE41" s="45">
        <f t="shared" si="11"/>
        <v>0</v>
      </c>
      <c r="AF41" s="45">
        <f t="shared" si="9"/>
        <v>0</v>
      </c>
    </row>
    <row r="42" spans="1:32" s="14" customFormat="1" ht="12.75">
      <c r="A42" s="11"/>
      <c r="B42" s="27" t="s">
        <v>19</v>
      </c>
      <c r="C42" s="45">
        <f aca="true" t="shared" si="12" ref="C42:AE42">C29-C16</f>
        <v>0</v>
      </c>
      <c r="D42" s="45">
        <f t="shared" si="12"/>
        <v>0</v>
      </c>
      <c r="E42" s="45">
        <f t="shared" si="12"/>
        <v>0</v>
      </c>
      <c r="F42" s="45">
        <f t="shared" si="12"/>
        <v>0</v>
      </c>
      <c r="G42" s="45">
        <f t="shared" si="12"/>
        <v>0</v>
      </c>
      <c r="H42" s="45">
        <f t="shared" si="12"/>
        <v>0</v>
      </c>
      <c r="I42" s="45">
        <f t="shared" si="12"/>
        <v>0</v>
      </c>
      <c r="J42" s="45">
        <f t="shared" si="12"/>
        <v>0</v>
      </c>
      <c r="K42" s="45">
        <f t="shared" si="12"/>
        <v>0</v>
      </c>
      <c r="L42" s="45">
        <f t="shared" si="12"/>
        <v>0</v>
      </c>
      <c r="M42" s="45">
        <f t="shared" si="12"/>
        <v>0</v>
      </c>
      <c r="N42" s="45">
        <f t="shared" si="12"/>
        <v>0</v>
      </c>
      <c r="O42" s="45">
        <f t="shared" si="12"/>
        <v>0</v>
      </c>
      <c r="P42" s="45">
        <f t="shared" si="12"/>
        <v>0</v>
      </c>
      <c r="Q42" s="45">
        <f t="shared" si="12"/>
        <v>0</v>
      </c>
      <c r="R42" s="45">
        <f t="shared" si="12"/>
        <v>0</v>
      </c>
      <c r="S42" s="45">
        <f t="shared" si="12"/>
        <v>0</v>
      </c>
      <c r="T42" s="45">
        <f t="shared" si="12"/>
        <v>0</v>
      </c>
      <c r="U42" s="45">
        <f t="shared" si="12"/>
        <v>0</v>
      </c>
      <c r="V42" s="45">
        <f t="shared" si="12"/>
        <v>0</v>
      </c>
      <c r="W42" s="45">
        <f t="shared" si="12"/>
        <v>0</v>
      </c>
      <c r="X42" s="45">
        <f t="shared" si="12"/>
        <v>0</v>
      </c>
      <c r="Y42" s="45">
        <f t="shared" si="12"/>
        <v>0</v>
      </c>
      <c r="Z42" s="45">
        <f t="shared" si="12"/>
        <v>0</v>
      </c>
      <c r="AA42" s="45">
        <f>AA29-AA16</f>
        <v>0</v>
      </c>
      <c r="AB42" s="45">
        <f t="shared" si="12"/>
        <v>0</v>
      </c>
      <c r="AC42" s="45">
        <f t="shared" si="12"/>
        <v>0</v>
      </c>
      <c r="AD42" s="45">
        <f t="shared" si="12"/>
        <v>0</v>
      </c>
      <c r="AE42" s="45">
        <f t="shared" si="12"/>
        <v>0</v>
      </c>
      <c r="AF42" s="45">
        <f t="shared" si="9"/>
        <v>0</v>
      </c>
    </row>
    <row r="43" spans="1:32" s="14" customFormat="1" ht="12.75">
      <c r="A43" s="11"/>
      <c r="B43" s="27" t="s">
        <v>20</v>
      </c>
      <c r="C43" s="45">
        <f aca="true" t="shared" si="13" ref="C43:AE43">C30-C17</f>
        <v>0</v>
      </c>
      <c r="D43" s="45">
        <f t="shared" si="13"/>
        <v>0</v>
      </c>
      <c r="E43" s="45">
        <f t="shared" si="13"/>
        <v>0</v>
      </c>
      <c r="F43" s="45">
        <f t="shared" si="13"/>
        <v>0</v>
      </c>
      <c r="G43" s="45">
        <f t="shared" si="13"/>
        <v>0</v>
      </c>
      <c r="H43" s="45">
        <f t="shared" si="13"/>
        <v>0</v>
      </c>
      <c r="I43" s="45">
        <f t="shared" si="13"/>
        <v>0</v>
      </c>
      <c r="J43" s="45">
        <f t="shared" si="13"/>
        <v>0</v>
      </c>
      <c r="K43" s="45">
        <f t="shared" si="13"/>
        <v>0</v>
      </c>
      <c r="L43" s="45">
        <f t="shared" si="13"/>
        <v>0</v>
      </c>
      <c r="M43" s="45">
        <f t="shared" si="13"/>
        <v>0</v>
      </c>
      <c r="N43" s="45">
        <f t="shared" si="13"/>
        <v>0</v>
      </c>
      <c r="O43" s="45">
        <f t="shared" si="13"/>
        <v>0</v>
      </c>
      <c r="P43" s="45">
        <f t="shared" si="13"/>
        <v>0</v>
      </c>
      <c r="Q43" s="45">
        <f t="shared" si="13"/>
        <v>0</v>
      </c>
      <c r="R43" s="45">
        <f t="shared" si="13"/>
        <v>0</v>
      </c>
      <c r="S43" s="45">
        <f t="shared" si="13"/>
        <v>0</v>
      </c>
      <c r="T43" s="45">
        <f t="shared" si="13"/>
        <v>0</v>
      </c>
      <c r="U43" s="45">
        <f t="shared" si="13"/>
        <v>0</v>
      </c>
      <c r="V43" s="45">
        <f t="shared" si="13"/>
        <v>0</v>
      </c>
      <c r="W43" s="45">
        <f t="shared" si="13"/>
        <v>0</v>
      </c>
      <c r="X43" s="45">
        <f t="shared" si="13"/>
        <v>0</v>
      </c>
      <c r="Y43" s="45">
        <f t="shared" si="13"/>
        <v>0</v>
      </c>
      <c r="Z43" s="45">
        <f t="shared" si="13"/>
        <v>0</v>
      </c>
      <c r="AA43" s="45">
        <f t="shared" si="13"/>
        <v>0</v>
      </c>
      <c r="AB43" s="45">
        <f t="shared" si="13"/>
        <v>0</v>
      </c>
      <c r="AC43" s="45">
        <f t="shared" si="13"/>
        <v>0</v>
      </c>
      <c r="AD43" s="45">
        <f t="shared" si="13"/>
        <v>0</v>
      </c>
      <c r="AE43" s="45">
        <f t="shared" si="13"/>
        <v>0</v>
      </c>
      <c r="AF43" s="45">
        <f t="shared" si="9"/>
        <v>0</v>
      </c>
    </row>
    <row r="44" spans="1:32" s="14" customFormat="1" ht="25.5">
      <c r="A44" s="11"/>
      <c r="B44" s="27" t="s">
        <v>21</v>
      </c>
      <c r="C44" s="45">
        <f aca="true" t="shared" si="14" ref="C44:AE44">C31-C18</f>
        <v>0</v>
      </c>
      <c r="D44" s="45">
        <f t="shared" si="14"/>
        <v>0</v>
      </c>
      <c r="E44" s="45">
        <f t="shared" si="14"/>
        <v>0</v>
      </c>
      <c r="F44" s="45">
        <f t="shared" si="14"/>
        <v>0</v>
      </c>
      <c r="G44" s="45">
        <f>G31-G18</f>
        <v>0</v>
      </c>
      <c r="H44" s="45">
        <f t="shared" si="14"/>
        <v>0</v>
      </c>
      <c r="I44" s="45">
        <f t="shared" si="14"/>
        <v>0</v>
      </c>
      <c r="J44" s="45">
        <f t="shared" si="14"/>
        <v>0</v>
      </c>
      <c r="K44" s="45">
        <f t="shared" si="14"/>
        <v>0</v>
      </c>
      <c r="L44" s="45">
        <f t="shared" si="14"/>
        <v>0</v>
      </c>
      <c r="M44" s="45">
        <f t="shared" si="14"/>
        <v>0</v>
      </c>
      <c r="N44" s="45">
        <f t="shared" si="14"/>
        <v>0</v>
      </c>
      <c r="O44" s="45">
        <f t="shared" si="14"/>
        <v>0</v>
      </c>
      <c r="P44" s="45">
        <f t="shared" si="14"/>
        <v>0</v>
      </c>
      <c r="Q44" s="45">
        <f t="shared" si="14"/>
        <v>0</v>
      </c>
      <c r="R44" s="45">
        <f t="shared" si="14"/>
        <v>0</v>
      </c>
      <c r="S44" s="45">
        <f t="shared" si="14"/>
        <v>0</v>
      </c>
      <c r="T44" s="45">
        <f t="shared" si="14"/>
        <v>0</v>
      </c>
      <c r="U44" s="45">
        <f t="shared" si="14"/>
        <v>0</v>
      </c>
      <c r="V44" s="45">
        <f t="shared" si="14"/>
        <v>0</v>
      </c>
      <c r="W44" s="45">
        <f t="shared" si="14"/>
        <v>0</v>
      </c>
      <c r="X44" s="45">
        <f t="shared" si="14"/>
        <v>0</v>
      </c>
      <c r="Y44" s="45">
        <f t="shared" si="14"/>
        <v>0</v>
      </c>
      <c r="Z44" s="45">
        <f t="shared" si="14"/>
        <v>0</v>
      </c>
      <c r="AA44" s="45">
        <f t="shared" si="14"/>
        <v>0</v>
      </c>
      <c r="AB44" s="45">
        <f t="shared" si="14"/>
        <v>0</v>
      </c>
      <c r="AC44" s="45">
        <f t="shared" si="14"/>
        <v>0</v>
      </c>
      <c r="AD44" s="45">
        <f t="shared" si="14"/>
        <v>0</v>
      </c>
      <c r="AE44" s="45">
        <f t="shared" si="14"/>
        <v>0</v>
      </c>
      <c r="AF44" s="45">
        <f t="shared" si="9"/>
        <v>0</v>
      </c>
    </row>
    <row r="45" spans="1:32" ht="12.75">
      <c r="A45" s="6"/>
      <c r="B45" s="27" t="s">
        <v>22</v>
      </c>
      <c r="C45" s="45">
        <f aca="true" t="shared" si="15" ref="C45:AE45">C32-C19</f>
        <v>0</v>
      </c>
      <c r="D45" s="45">
        <f t="shared" si="15"/>
        <v>0</v>
      </c>
      <c r="E45" s="45">
        <f t="shared" si="15"/>
        <v>0</v>
      </c>
      <c r="F45" s="45">
        <f t="shared" si="15"/>
        <v>0</v>
      </c>
      <c r="G45" s="45">
        <f t="shared" si="15"/>
        <v>0</v>
      </c>
      <c r="H45" s="45">
        <f t="shared" si="15"/>
        <v>0</v>
      </c>
      <c r="I45" s="45">
        <f t="shared" si="15"/>
        <v>0</v>
      </c>
      <c r="J45" s="45">
        <f t="shared" si="15"/>
        <v>0</v>
      </c>
      <c r="K45" s="45">
        <f t="shared" si="15"/>
        <v>0</v>
      </c>
      <c r="L45" s="45">
        <f t="shared" si="15"/>
        <v>0</v>
      </c>
      <c r="M45" s="45">
        <f t="shared" si="15"/>
        <v>0</v>
      </c>
      <c r="N45" s="45">
        <f t="shared" si="15"/>
        <v>0</v>
      </c>
      <c r="O45" s="45">
        <f t="shared" si="15"/>
        <v>0</v>
      </c>
      <c r="P45" s="45">
        <f t="shared" si="15"/>
        <v>0</v>
      </c>
      <c r="Q45" s="45">
        <f t="shared" si="15"/>
        <v>0</v>
      </c>
      <c r="R45" s="45">
        <f t="shared" si="15"/>
        <v>0</v>
      </c>
      <c r="S45" s="45">
        <f t="shared" si="15"/>
        <v>0</v>
      </c>
      <c r="T45" s="45">
        <f t="shared" si="15"/>
        <v>0</v>
      </c>
      <c r="U45" s="45">
        <f t="shared" si="15"/>
        <v>0</v>
      </c>
      <c r="V45" s="45">
        <f t="shared" si="15"/>
        <v>0</v>
      </c>
      <c r="W45" s="45">
        <f t="shared" si="15"/>
        <v>0</v>
      </c>
      <c r="X45" s="45">
        <f t="shared" si="15"/>
        <v>0</v>
      </c>
      <c r="Y45" s="45">
        <f t="shared" si="15"/>
        <v>0</v>
      </c>
      <c r="Z45" s="45">
        <f t="shared" si="15"/>
        <v>0</v>
      </c>
      <c r="AA45" s="45">
        <f t="shared" si="15"/>
        <v>0</v>
      </c>
      <c r="AB45" s="45">
        <f t="shared" si="15"/>
        <v>0</v>
      </c>
      <c r="AC45" s="45">
        <f t="shared" si="15"/>
        <v>0</v>
      </c>
      <c r="AD45" s="45">
        <f t="shared" si="15"/>
        <v>0</v>
      </c>
      <c r="AE45" s="45">
        <f t="shared" si="15"/>
        <v>0</v>
      </c>
      <c r="AF45" s="45">
        <f t="shared" si="9"/>
        <v>0</v>
      </c>
    </row>
    <row r="46" spans="1:32" ht="12.75" customHeight="1">
      <c r="A46" s="6"/>
      <c r="B46" s="75" t="s">
        <v>97</v>
      </c>
      <c r="C46" s="45">
        <f aca="true" t="shared" si="16" ref="C46:AE46">C33-C20</f>
        <v>0</v>
      </c>
      <c r="D46" s="45">
        <f t="shared" si="16"/>
        <v>0</v>
      </c>
      <c r="E46" s="45">
        <f t="shared" si="16"/>
        <v>0</v>
      </c>
      <c r="F46" s="45">
        <f t="shared" si="16"/>
        <v>0</v>
      </c>
      <c r="G46" s="45">
        <f t="shared" si="16"/>
        <v>0</v>
      </c>
      <c r="H46" s="45">
        <f t="shared" si="16"/>
        <v>0</v>
      </c>
      <c r="I46" s="45">
        <f t="shared" si="16"/>
        <v>0</v>
      </c>
      <c r="J46" s="45">
        <f t="shared" si="16"/>
        <v>0</v>
      </c>
      <c r="K46" s="45">
        <f t="shared" si="16"/>
        <v>0</v>
      </c>
      <c r="L46" s="45">
        <f t="shared" si="16"/>
        <v>0</v>
      </c>
      <c r="M46" s="45">
        <f t="shared" si="16"/>
        <v>0</v>
      </c>
      <c r="N46" s="45">
        <f t="shared" si="16"/>
        <v>0</v>
      </c>
      <c r="O46" s="45">
        <f t="shared" si="16"/>
        <v>0</v>
      </c>
      <c r="P46" s="45">
        <f t="shared" si="16"/>
        <v>0</v>
      </c>
      <c r="Q46" s="45">
        <f t="shared" si="16"/>
        <v>0</v>
      </c>
      <c r="R46" s="45">
        <f t="shared" si="16"/>
        <v>0</v>
      </c>
      <c r="S46" s="45">
        <f t="shared" si="16"/>
        <v>0</v>
      </c>
      <c r="T46" s="45">
        <f t="shared" si="16"/>
        <v>0</v>
      </c>
      <c r="U46" s="45">
        <f t="shared" si="16"/>
        <v>0</v>
      </c>
      <c r="V46" s="45">
        <f t="shared" si="16"/>
        <v>0</v>
      </c>
      <c r="W46" s="45">
        <f t="shared" si="16"/>
        <v>0</v>
      </c>
      <c r="X46" s="45">
        <f t="shared" si="16"/>
        <v>0</v>
      </c>
      <c r="Y46" s="45">
        <f t="shared" si="16"/>
        <v>0</v>
      </c>
      <c r="Z46" s="45">
        <f t="shared" si="16"/>
        <v>0</v>
      </c>
      <c r="AA46" s="45">
        <f t="shared" si="16"/>
        <v>0</v>
      </c>
      <c r="AB46" s="45">
        <f t="shared" si="16"/>
        <v>0</v>
      </c>
      <c r="AC46" s="45">
        <f t="shared" si="16"/>
        <v>0</v>
      </c>
      <c r="AD46" s="45">
        <f t="shared" si="16"/>
        <v>0</v>
      </c>
      <c r="AE46" s="45">
        <f t="shared" si="16"/>
        <v>0</v>
      </c>
      <c r="AF46" s="45">
        <f t="shared" si="9"/>
        <v>0</v>
      </c>
    </row>
    <row r="47" ht="12.75"/>
    <row r="48" ht="12.75"/>
    <row r="49" spans="1:32" ht="12.75">
      <c r="A49" s="4" t="s">
        <v>229</v>
      </c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</row>
    <row r="50" ht="12.75"/>
    <row r="51" spans="3:32" ht="12.75">
      <c r="C51" s="42" t="s">
        <v>45</v>
      </c>
      <c r="D51" s="42" t="s">
        <v>45</v>
      </c>
      <c r="E51" s="42" t="s">
        <v>45</v>
      </c>
      <c r="F51" s="42" t="s">
        <v>45</v>
      </c>
      <c r="G51" s="42" t="s">
        <v>45</v>
      </c>
      <c r="H51" s="42" t="s">
        <v>45</v>
      </c>
      <c r="I51" s="42" t="s">
        <v>45</v>
      </c>
      <c r="J51" s="42" t="s">
        <v>45</v>
      </c>
      <c r="K51" s="42" t="s">
        <v>45</v>
      </c>
      <c r="L51" s="42" t="s">
        <v>45</v>
      </c>
      <c r="M51" s="42" t="s">
        <v>45</v>
      </c>
      <c r="N51" s="42" t="s">
        <v>45</v>
      </c>
      <c r="O51" s="42" t="s">
        <v>45</v>
      </c>
      <c r="P51" s="42" t="s">
        <v>45</v>
      </c>
      <c r="Q51" s="42" t="s">
        <v>45</v>
      </c>
      <c r="R51" s="42" t="s">
        <v>45</v>
      </c>
      <c r="S51" s="42" t="s">
        <v>45</v>
      </c>
      <c r="T51" s="42" t="s">
        <v>45</v>
      </c>
      <c r="U51" s="42" t="s">
        <v>45</v>
      </c>
      <c r="V51" s="42" t="s">
        <v>45</v>
      </c>
      <c r="W51" s="42" t="s">
        <v>45</v>
      </c>
      <c r="X51" s="42" t="s">
        <v>45</v>
      </c>
      <c r="Y51" s="42" t="s">
        <v>45</v>
      </c>
      <c r="Z51" s="42" t="s">
        <v>45</v>
      </c>
      <c r="AA51" s="42" t="s">
        <v>45</v>
      </c>
      <c r="AB51" s="42" t="s">
        <v>45</v>
      </c>
      <c r="AC51" s="42" t="s">
        <v>45</v>
      </c>
      <c r="AD51" s="42" t="s">
        <v>45</v>
      </c>
      <c r="AE51" s="42" t="s">
        <v>45</v>
      </c>
      <c r="AF51" s="42" t="s">
        <v>45</v>
      </c>
    </row>
    <row r="52" spans="1:32" ht="18.75" customHeight="1">
      <c r="A52" s="5" t="s">
        <v>4</v>
      </c>
      <c r="B52" s="10" t="s">
        <v>5</v>
      </c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</row>
    <row r="53" spans="1:32" s="4" customFormat="1" ht="12.75">
      <c r="A53" s="8" t="s">
        <v>6</v>
      </c>
      <c r="B53" s="9" t="s">
        <v>24</v>
      </c>
      <c r="C53" s="43">
        <f>SUM(C54:C55)</f>
        <v>0</v>
      </c>
      <c r="D53" s="43">
        <f aca="true" t="shared" si="17" ref="D53:AE53">SUM(D54:D55)</f>
        <v>0</v>
      </c>
      <c r="E53" s="43">
        <f t="shared" si="17"/>
        <v>0</v>
      </c>
      <c r="F53" s="43">
        <f t="shared" si="17"/>
        <v>0</v>
      </c>
      <c r="G53" s="43">
        <f t="shared" si="17"/>
        <v>0</v>
      </c>
      <c r="H53" s="43">
        <f t="shared" si="17"/>
        <v>0</v>
      </c>
      <c r="I53" s="43">
        <f t="shared" si="17"/>
        <v>0</v>
      </c>
      <c r="J53" s="43">
        <f t="shared" si="17"/>
        <v>0</v>
      </c>
      <c r="K53" s="43">
        <f t="shared" si="17"/>
        <v>0</v>
      </c>
      <c r="L53" s="43">
        <f t="shared" si="17"/>
        <v>0</v>
      </c>
      <c r="M53" s="43">
        <f t="shared" si="17"/>
        <v>0</v>
      </c>
      <c r="N53" s="43">
        <f t="shared" si="17"/>
        <v>0</v>
      </c>
      <c r="O53" s="43">
        <f t="shared" si="17"/>
        <v>0</v>
      </c>
      <c r="P53" s="43">
        <f t="shared" si="17"/>
        <v>0</v>
      </c>
      <c r="Q53" s="43">
        <f t="shared" si="17"/>
        <v>0</v>
      </c>
      <c r="R53" s="43">
        <f t="shared" si="17"/>
        <v>0</v>
      </c>
      <c r="S53" s="43">
        <f t="shared" si="17"/>
        <v>0</v>
      </c>
      <c r="T53" s="43">
        <f t="shared" si="17"/>
        <v>0</v>
      </c>
      <c r="U53" s="43">
        <f t="shared" si="17"/>
        <v>0</v>
      </c>
      <c r="V53" s="43">
        <f t="shared" si="17"/>
        <v>0</v>
      </c>
      <c r="W53" s="43">
        <f t="shared" si="17"/>
        <v>0</v>
      </c>
      <c r="X53" s="43">
        <f t="shared" si="17"/>
        <v>0</v>
      </c>
      <c r="Y53" s="43">
        <f t="shared" si="17"/>
        <v>0</v>
      </c>
      <c r="Z53" s="43">
        <f t="shared" si="17"/>
        <v>0</v>
      </c>
      <c r="AA53" s="43">
        <f t="shared" si="17"/>
        <v>0</v>
      </c>
      <c r="AB53" s="43">
        <f t="shared" si="17"/>
        <v>0</v>
      </c>
      <c r="AC53" s="43">
        <f t="shared" si="17"/>
        <v>0</v>
      </c>
      <c r="AD53" s="43">
        <f t="shared" si="17"/>
        <v>0</v>
      </c>
      <c r="AE53" s="43">
        <f t="shared" si="17"/>
        <v>0</v>
      </c>
      <c r="AF53" s="43">
        <f>SUM(AF54:AF55)</f>
        <v>0</v>
      </c>
    </row>
    <row r="54" spans="1:32" ht="25.5">
      <c r="A54" s="6">
        <v>1</v>
      </c>
      <c r="B54" s="168" t="s">
        <v>84</v>
      </c>
      <c r="C54" s="45">
        <f>C36</f>
        <v>0</v>
      </c>
      <c r="D54" s="45">
        <f aca="true" t="shared" si="18" ref="D54:AF54">D36</f>
        <v>0</v>
      </c>
      <c r="E54" s="45">
        <f t="shared" si="18"/>
        <v>0</v>
      </c>
      <c r="F54" s="45">
        <f t="shared" si="18"/>
        <v>0</v>
      </c>
      <c r="G54" s="45">
        <f t="shared" si="18"/>
        <v>0</v>
      </c>
      <c r="H54" s="45">
        <f t="shared" si="18"/>
        <v>0</v>
      </c>
      <c r="I54" s="45">
        <f t="shared" si="18"/>
        <v>0</v>
      </c>
      <c r="J54" s="45">
        <f t="shared" si="18"/>
        <v>0</v>
      </c>
      <c r="K54" s="45">
        <f t="shared" si="18"/>
        <v>0</v>
      </c>
      <c r="L54" s="45">
        <f t="shared" si="18"/>
        <v>0</v>
      </c>
      <c r="M54" s="45">
        <f t="shared" si="18"/>
        <v>0</v>
      </c>
      <c r="N54" s="45">
        <f t="shared" si="18"/>
        <v>0</v>
      </c>
      <c r="O54" s="45">
        <f t="shared" si="18"/>
        <v>0</v>
      </c>
      <c r="P54" s="45">
        <f t="shared" si="18"/>
        <v>0</v>
      </c>
      <c r="Q54" s="45">
        <f t="shared" si="18"/>
        <v>0</v>
      </c>
      <c r="R54" s="45">
        <f t="shared" si="18"/>
        <v>0</v>
      </c>
      <c r="S54" s="45">
        <f t="shared" si="18"/>
        <v>0</v>
      </c>
      <c r="T54" s="45">
        <f t="shared" si="18"/>
        <v>0</v>
      </c>
      <c r="U54" s="45">
        <f t="shared" si="18"/>
        <v>0</v>
      </c>
      <c r="V54" s="45">
        <f t="shared" si="18"/>
        <v>0</v>
      </c>
      <c r="W54" s="45">
        <f t="shared" si="18"/>
        <v>0</v>
      </c>
      <c r="X54" s="45">
        <f t="shared" si="18"/>
        <v>0</v>
      </c>
      <c r="Y54" s="45">
        <f t="shared" si="18"/>
        <v>0</v>
      </c>
      <c r="Z54" s="45">
        <f t="shared" si="18"/>
        <v>0</v>
      </c>
      <c r="AA54" s="45">
        <f t="shared" si="18"/>
        <v>0</v>
      </c>
      <c r="AB54" s="45">
        <f t="shared" si="18"/>
        <v>0</v>
      </c>
      <c r="AC54" s="45">
        <f t="shared" si="18"/>
        <v>0</v>
      </c>
      <c r="AD54" s="45">
        <f t="shared" si="18"/>
        <v>0</v>
      </c>
      <c r="AE54" s="45">
        <f t="shared" si="18"/>
        <v>0</v>
      </c>
      <c r="AF54" s="45">
        <f t="shared" si="18"/>
        <v>0</v>
      </c>
    </row>
    <row r="55" spans="1:32" ht="12.75">
      <c r="A55" s="6">
        <v>2</v>
      </c>
      <c r="B55" s="168" t="s">
        <v>87</v>
      </c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</row>
    <row r="56" spans="1:32" s="4" customFormat="1" ht="12.75">
      <c r="A56" s="8" t="s">
        <v>7</v>
      </c>
      <c r="B56" s="9" t="s">
        <v>25</v>
      </c>
      <c r="C56" s="43">
        <f>SUM(C57:C59)</f>
        <v>0</v>
      </c>
      <c r="D56" s="43">
        <f aca="true" t="shared" si="19" ref="D56:AE56">SUM(D57:D59)</f>
        <v>0</v>
      </c>
      <c r="E56" s="43">
        <f t="shared" si="19"/>
        <v>0</v>
      </c>
      <c r="F56" s="43">
        <f t="shared" si="19"/>
        <v>0</v>
      </c>
      <c r="G56" s="43">
        <f t="shared" si="19"/>
        <v>0</v>
      </c>
      <c r="H56" s="43">
        <f t="shared" si="19"/>
        <v>0</v>
      </c>
      <c r="I56" s="43">
        <f t="shared" si="19"/>
        <v>0</v>
      </c>
      <c r="J56" s="43">
        <f t="shared" si="19"/>
        <v>0</v>
      </c>
      <c r="K56" s="43">
        <f t="shared" si="19"/>
        <v>0</v>
      </c>
      <c r="L56" s="43">
        <f t="shared" si="19"/>
        <v>0</v>
      </c>
      <c r="M56" s="43">
        <f t="shared" si="19"/>
        <v>0</v>
      </c>
      <c r="N56" s="43">
        <f t="shared" si="19"/>
        <v>0</v>
      </c>
      <c r="O56" s="43">
        <f t="shared" si="19"/>
        <v>0</v>
      </c>
      <c r="P56" s="43">
        <f t="shared" si="19"/>
        <v>0</v>
      </c>
      <c r="Q56" s="43">
        <f t="shared" si="19"/>
        <v>0</v>
      </c>
      <c r="R56" s="43">
        <f t="shared" si="19"/>
        <v>0</v>
      </c>
      <c r="S56" s="43">
        <f t="shared" si="19"/>
        <v>0</v>
      </c>
      <c r="T56" s="43">
        <f t="shared" si="19"/>
        <v>0</v>
      </c>
      <c r="U56" s="43">
        <f t="shared" si="19"/>
        <v>0</v>
      </c>
      <c r="V56" s="43">
        <f t="shared" si="19"/>
        <v>0</v>
      </c>
      <c r="W56" s="43">
        <f t="shared" si="19"/>
        <v>0</v>
      </c>
      <c r="X56" s="43">
        <f t="shared" si="19"/>
        <v>0</v>
      </c>
      <c r="Y56" s="43">
        <f t="shared" si="19"/>
        <v>0</v>
      </c>
      <c r="Z56" s="43">
        <f t="shared" si="19"/>
        <v>0</v>
      </c>
      <c r="AA56" s="43">
        <f t="shared" si="19"/>
        <v>0</v>
      </c>
      <c r="AB56" s="43">
        <f t="shared" si="19"/>
        <v>0</v>
      </c>
      <c r="AC56" s="43">
        <f t="shared" si="19"/>
        <v>0</v>
      </c>
      <c r="AD56" s="43">
        <f t="shared" si="19"/>
        <v>0</v>
      </c>
      <c r="AE56" s="43">
        <f t="shared" si="19"/>
        <v>0</v>
      </c>
      <c r="AF56" s="43">
        <f>SUM(AF57:AF59)</f>
        <v>0</v>
      </c>
    </row>
    <row r="57" spans="1:32" ht="25.5">
      <c r="A57" s="6">
        <v>1</v>
      </c>
      <c r="B57" s="68" t="s">
        <v>41</v>
      </c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</row>
    <row r="58" spans="1:32" ht="12.75">
      <c r="A58" s="6">
        <v>2</v>
      </c>
      <c r="B58" s="41" t="s">
        <v>26</v>
      </c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</row>
    <row r="59" spans="1:32" ht="12.75">
      <c r="A59" s="6">
        <v>3</v>
      </c>
      <c r="B59" s="69" t="s">
        <v>3</v>
      </c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</row>
    <row r="60" spans="1:32" s="4" customFormat="1" ht="12.75">
      <c r="A60" s="88" t="s">
        <v>23</v>
      </c>
      <c r="B60" s="89" t="s">
        <v>27</v>
      </c>
      <c r="C60" s="90">
        <f>C53-C56</f>
        <v>0</v>
      </c>
      <c r="D60" s="90">
        <f>D53-D56</f>
        <v>0</v>
      </c>
      <c r="E60" s="90">
        <f aca="true" t="shared" si="20" ref="E60:AD60">E53-E56</f>
        <v>0</v>
      </c>
      <c r="F60" s="90">
        <f t="shared" si="20"/>
        <v>0</v>
      </c>
      <c r="G60" s="90">
        <f t="shared" si="20"/>
        <v>0</v>
      </c>
      <c r="H60" s="90">
        <f t="shared" si="20"/>
        <v>0</v>
      </c>
      <c r="I60" s="90">
        <f t="shared" si="20"/>
        <v>0</v>
      </c>
      <c r="J60" s="90">
        <f t="shared" si="20"/>
        <v>0</v>
      </c>
      <c r="K60" s="90">
        <f t="shared" si="20"/>
        <v>0</v>
      </c>
      <c r="L60" s="90">
        <f t="shared" si="20"/>
        <v>0</v>
      </c>
      <c r="M60" s="90">
        <f t="shared" si="20"/>
        <v>0</v>
      </c>
      <c r="N60" s="90">
        <f t="shared" si="20"/>
        <v>0</v>
      </c>
      <c r="O60" s="90">
        <f t="shared" si="20"/>
        <v>0</v>
      </c>
      <c r="P60" s="90">
        <f t="shared" si="20"/>
        <v>0</v>
      </c>
      <c r="Q60" s="90">
        <f t="shared" si="20"/>
        <v>0</v>
      </c>
      <c r="R60" s="90">
        <f t="shared" si="20"/>
        <v>0</v>
      </c>
      <c r="S60" s="90">
        <f t="shared" si="20"/>
        <v>0</v>
      </c>
      <c r="T60" s="90">
        <f t="shared" si="20"/>
        <v>0</v>
      </c>
      <c r="U60" s="90">
        <f t="shared" si="20"/>
        <v>0</v>
      </c>
      <c r="V60" s="90">
        <f t="shared" si="20"/>
        <v>0</v>
      </c>
      <c r="W60" s="90">
        <f t="shared" si="20"/>
        <v>0</v>
      </c>
      <c r="X60" s="90">
        <f t="shared" si="20"/>
        <v>0</v>
      </c>
      <c r="Y60" s="90">
        <f t="shared" si="20"/>
        <v>0</v>
      </c>
      <c r="Z60" s="90">
        <f t="shared" si="20"/>
        <v>0</v>
      </c>
      <c r="AA60" s="90">
        <f t="shared" si="20"/>
        <v>0</v>
      </c>
      <c r="AB60" s="90">
        <f t="shared" si="20"/>
        <v>0</v>
      </c>
      <c r="AC60" s="90">
        <f t="shared" si="20"/>
        <v>0</v>
      </c>
      <c r="AD60" s="90">
        <f t="shared" si="20"/>
        <v>0</v>
      </c>
      <c r="AE60" s="90">
        <f>AE53-AE56</f>
        <v>0</v>
      </c>
      <c r="AF60" s="90">
        <f>AF53-AF56</f>
        <v>0</v>
      </c>
    </row>
    <row r="61" spans="2:3" ht="23.25">
      <c r="B61" s="26" t="s">
        <v>46</v>
      </c>
      <c r="C61" s="80"/>
    </row>
    <row r="62" spans="2:3" ht="25.5">
      <c r="B62" s="92" t="s">
        <v>32</v>
      </c>
      <c r="C62" s="93"/>
    </row>
    <row r="63" spans="2:4" ht="25.5">
      <c r="B63" s="92" t="s">
        <v>40</v>
      </c>
      <c r="C63" s="94"/>
      <c r="D63" s="231"/>
    </row>
    <row r="64" ht="12.75"/>
  </sheetData>
  <sheetProtection/>
  <mergeCells count="1">
    <mergeCell ref="A2:L2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41" r:id="rId3"/>
  <ignoredErrors>
    <ignoredError sqref="D38:Q38 Y38:AF38 T38:X38" 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63"/>
  <sheetViews>
    <sheetView view="pageBreakPreview" zoomScaleSheetLayoutView="100" workbookViewId="0" topLeftCell="A25">
      <selection activeCell="C60" sqref="C60"/>
    </sheetView>
  </sheetViews>
  <sheetFormatPr defaultColWidth="9.140625" defaultRowHeight="12.75"/>
  <cols>
    <col min="1" max="1" width="4.140625" style="1" customWidth="1"/>
    <col min="2" max="2" width="56.57421875" style="0" customWidth="1"/>
    <col min="3" max="3" width="16.7109375" style="0" bestFit="1" customWidth="1"/>
    <col min="4" max="4" width="17.00390625" style="0" customWidth="1"/>
    <col min="5" max="5" width="13.57421875" style="0" customWidth="1"/>
    <col min="6" max="12" width="13.57421875" style="0" bestFit="1" customWidth="1"/>
    <col min="13" max="13" width="20.421875" style="0" customWidth="1"/>
    <col min="14" max="27" width="13.57421875" style="0" bestFit="1" customWidth="1"/>
    <col min="28" max="42" width="12.7109375" style="0" customWidth="1"/>
  </cols>
  <sheetData>
    <row r="1" ht="12.75">
      <c r="B1" s="46"/>
    </row>
    <row r="2" spans="1:12" ht="33.75" customHeight="1" thickBot="1">
      <c r="A2" s="273" t="s">
        <v>106</v>
      </c>
      <c r="B2" s="276"/>
      <c r="C2" s="276"/>
      <c r="D2" s="274"/>
      <c r="E2" s="274"/>
      <c r="F2" s="274"/>
      <c r="G2" s="274"/>
      <c r="H2" s="274"/>
      <c r="I2" s="274"/>
      <c r="J2" s="274"/>
      <c r="K2" s="274"/>
      <c r="L2" s="275"/>
    </row>
    <row r="3" spans="2:3" ht="33" customHeight="1" thickBot="1">
      <c r="B3" s="277"/>
      <c r="C3" s="278"/>
    </row>
    <row r="4" ht="14.25" customHeight="1">
      <c r="B4" s="29"/>
    </row>
    <row r="5" spans="1:4" ht="31.5" customHeight="1">
      <c r="A5" s="76" t="s">
        <v>35</v>
      </c>
      <c r="B5" s="77" t="s">
        <v>43</v>
      </c>
      <c r="C5" s="100">
        <f>'1.Założenia'!B27</f>
        <v>0.04</v>
      </c>
      <c r="D5" s="1" t="s">
        <v>56</v>
      </c>
    </row>
    <row r="6" spans="2:4" ht="28.5" customHeight="1">
      <c r="B6" s="77" t="s">
        <v>55</v>
      </c>
      <c r="C6" s="101">
        <f>'1.Założenia'!B29</f>
        <v>0</v>
      </c>
      <c r="D6" s="1" t="s">
        <v>98</v>
      </c>
    </row>
    <row r="7" spans="2:4" ht="21" customHeight="1">
      <c r="B7" s="1"/>
      <c r="C7" s="108"/>
      <c r="D7" s="1"/>
    </row>
    <row r="8" ht="12.75"/>
    <row r="9" ht="12.75"/>
    <row r="10" ht="12.75"/>
    <row r="11" spans="2:33" ht="12.75">
      <c r="B11" s="4" t="s">
        <v>230</v>
      </c>
      <c r="C11" s="103" t="s">
        <v>233</v>
      </c>
      <c r="D11" s="105" t="s">
        <v>233</v>
      </c>
      <c r="E11" s="103" t="s">
        <v>233</v>
      </c>
      <c r="F11" s="103" t="s">
        <v>233</v>
      </c>
      <c r="G11" s="103" t="s">
        <v>233</v>
      </c>
      <c r="H11" s="103" t="s">
        <v>233</v>
      </c>
      <c r="I11" s="103" t="s">
        <v>233</v>
      </c>
      <c r="J11" s="103" t="s">
        <v>233</v>
      </c>
      <c r="K11" s="103" t="s">
        <v>233</v>
      </c>
      <c r="L11" s="103" t="s">
        <v>233</v>
      </c>
      <c r="M11" s="103" t="s">
        <v>233</v>
      </c>
      <c r="N11" s="103" t="s">
        <v>233</v>
      </c>
      <c r="O11" s="103" t="s">
        <v>233</v>
      </c>
      <c r="P11" s="103" t="s">
        <v>233</v>
      </c>
      <c r="Q11" s="103" t="s">
        <v>233</v>
      </c>
      <c r="R11" s="103" t="s">
        <v>233</v>
      </c>
      <c r="S11" s="103" t="s">
        <v>233</v>
      </c>
      <c r="T11" s="103" t="s">
        <v>233</v>
      </c>
      <c r="U11" s="103" t="s">
        <v>233</v>
      </c>
      <c r="V11" s="103" t="s">
        <v>233</v>
      </c>
      <c r="W11" s="103" t="s">
        <v>233</v>
      </c>
      <c r="X11" s="103" t="s">
        <v>233</v>
      </c>
      <c r="Y11" s="103" t="s">
        <v>233</v>
      </c>
      <c r="Z11" s="103" t="s">
        <v>233</v>
      </c>
      <c r="AA11" s="103" t="s">
        <v>233</v>
      </c>
      <c r="AB11" s="103" t="s">
        <v>233</v>
      </c>
      <c r="AC11" s="103" t="s">
        <v>233</v>
      </c>
      <c r="AD11" s="103" t="s">
        <v>233</v>
      </c>
      <c r="AE11" s="103" t="s">
        <v>233</v>
      </c>
      <c r="AF11" s="103" t="s">
        <v>233</v>
      </c>
      <c r="AG11" s="103" t="s">
        <v>233</v>
      </c>
    </row>
    <row r="12" spans="1:33" s="19" customFormat="1" ht="12.75">
      <c r="A12" s="78"/>
      <c r="B12" s="23"/>
      <c r="C12" s="104">
        <v>0</v>
      </c>
      <c r="D12" s="106">
        <v>1</v>
      </c>
      <c r="E12" s="104">
        <v>2</v>
      </c>
      <c r="F12" s="104">
        <v>3</v>
      </c>
      <c r="G12" s="104">
        <v>4</v>
      </c>
      <c r="H12" s="104">
        <v>5</v>
      </c>
      <c r="I12" s="104">
        <v>6</v>
      </c>
      <c r="J12" s="104">
        <v>7</v>
      </c>
      <c r="K12" s="104">
        <v>8</v>
      </c>
      <c r="L12" s="104">
        <v>9</v>
      </c>
      <c r="M12" s="104">
        <v>10</v>
      </c>
      <c r="N12" s="104">
        <v>11</v>
      </c>
      <c r="O12" s="104">
        <v>12</v>
      </c>
      <c r="P12" s="104">
        <v>13</v>
      </c>
      <c r="Q12" s="104">
        <v>14</v>
      </c>
      <c r="R12" s="104">
        <v>15</v>
      </c>
      <c r="S12" s="104">
        <v>16</v>
      </c>
      <c r="T12" s="104">
        <v>17</v>
      </c>
      <c r="U12" s="104">
        <v>18</v>
      </c>
      <c r="V12" s="104">
        <v>19</v>
      </c>
      <c r="W12" s="104">
        <v>20</v>
      </c>
      <c r="X12" s="104">
        <v>21</v>
      </c>
      <c r="Y12" s="104">
        <v>22</v>
      </c>
      <c r="Z12" s="104">
        <v>23</v>
      </c>
      <c r="AA12" s="104">
        <v>24</v>
      </c>
      <c r="AB12" s="104">
        <v>25</v>
      </c>
      <c r="AC12" s="104">
        <v>26</v>
      </c>
      <c r="AD12" s="104">
        <v>27</v>
      </c>
      <c r="AE12" s="104">
        <v>28</v>
      </c>
      <c r="AF12" s="104">
        <v>29</v>
      </c>
      <c r="AG12" s="104">
        <v>30</v>
      </c>
    </row>
    <row r="13" spans="1:33" ht="23.25" customHeight="1">
      <c r="A13" s="5"/>
      <c r="B13" s="5" t="s">
        <v>223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175"/>
    </row>
    <row r="14" spans="1:37" ht="12.75">
      <c r="A14" s="98">
        <v>1</v>
      </c>
      <c r="B14" s="27" t="s">
        <v>84</v>
      </c>
      <c r="C14" s="227"/>
      <c r="D14" s="227"/>
      <c r="E14" s="227"/>
      <c r="F14" s="227"/>
      <c r="G14" s="227"/>
      <c r="H14" s="227"/>
      <c r="I14" s="227"/>
      <c r="J14" s="227"/>
      <c r="K14" s="227"/>
      <c r="L14" s="227"/>
      <c r="M14" s="227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45"/>
      <c r="AH14" s="7"/>
      <c r="AI14" s="7"/>
      <c r="AJ14" s="7"/>
      <c r="AK14" s="7"/>
    </row>
    <row r="15" spans="1:37" ht="12.75">
      <c r="A15" s="98">
        <v>2</v>
      </c>
      <c r="B15" s="27" t="s">
        <v>1</v>
      </c>
      <c r="C15" s="227"/>
      <c r="D15" s="227"/>
      <c r="E15" s="227"/>
      <c r="F15" s="227"/>
      <c r="G15" s="227"/>
      <c r="H15" s="227"/>
      <c r="I15" s="227"/>
      <c r="J15" s="227"/>
      <c r="K15" s="227"/>
      <c r="L15" s="227"/>
      <c r="M15" s="227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45"/>
      <c r="AH15" s="7"/>
      <c r="AI15" s="7"/>
      <c r="AJ15" s="7"/>
      <c r="AK15" s="7"/>
    </row>
    <row r="16" spans="1:37" s="36" customFormat="1" ht="12.75">
      <c r="A16" s="98">
        <v>3</v>
      </c>
      <c r="B16" s="27" t="s">
        <v>2</v>
      </c>
      <c r="C16" s="228"/>
      <c r="D16" s="228"/>
      <c r="E16" s="228"/>
      <c r="F16" s="228"/>
      <c r="G16" s="228"/>
      <c r="H16" s="228"/>
      <c r="I16" s="228"/>
      <c r="J16" s="228"/>
      <c r="K16" s="228"/>
      <c r="L16" s="228"/>
      <c r="M16" s="228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217"/>
      <c r="AH16" s="54"/>
      <c r="AI16" s="54"/>
      <c r="AJ16" s="54"/>
      <c r="AK16" s="54"/>
    </row>
    <row r="17" spans="1:37" ht="12.75">
      <c r="A17" s="99">
        <v>4</v>
      </c>
      <c r="B17" s="10" t="s">
        <v>88</v>
      </c>
      <c r="C17" s="57">
        <f>C14-C15-C16</f>
        <v>0</v>
      </c>
      <c r="D17" s="57">
        <f aca="true" t="shared" si="0" ref="D17:AG17">D14-D15-D16</f>
        <v>0</v>
      </c>
      <c r="E17" s="57">
        <f t="shared" si="0"/>
        <v>0</v>
      </c>
      <c r="F17" s="57">
        <f>F14-F15-F16</f>
        <v>0</v>
      </c>
      <c r="G17" s="57">
        <f t="shared" si="0"/>
        <v>0</v>
      </c>
      <c r="H17" s="57">
        <f>H14-H15-H16</f>
        <v>0</v>
      </c>
      <c r="I17" s="57">
        <f t="shared" si="0"/>
        <v>0</v>
      </c>
      <c r="J17" s="57">
        <f t="shared" si="0"/>
        <v>0</v>
      </c>
      <c r="K17" s="57">
        <f t="shared" si="0"/>
        <v>0</v>
      </c>
      <c r="L17" s="57">
        <f t="shared" si="0"/>
        <v>0</v>
      </c>
      <c r="M17" s="57">
        <f t="shared" si="0"/>
        <v>0</v>
      </c>
      <c r="N17" s="57">
        <f t="shared" si="0"/>
        <v>0</v>
      </c>
      <c r="O17" s="57">
        <f t="shared" si="0"/>
        <v>0</v>
      </c>
      <c r="P17" s="57">
        <f t="shared" si="0"/>
        <v>0</v>
      </c>
      <c r="Q17" s="57">
        <f t="shared" si="0"/>
        <v>0</v>
      </c>
      <c r="R17" s="57">
        <f t="shared" si="0"/>
        <v>0</v>
      </c>
      <c r="S17" s="57">
        <f t="shared" si="0"/>
        <v>0</v>
      </c>
      <c r="T17" s="57">
        <f t="shared" si="0"/>
        <v>0</v>
      </c>
      <c r="U17" s="57">
        <f t="shared" si="0"/>
        <v>0</v>
      </c>
      <c r="V17" s="57">
        <f t="shared" si="0"/>
        <v>0</v>
      </c>
      <c r="W17" s="57">
        <f t="shared" si="0"/>
        <v>0</v>
      </c>
      <c r="X17" s="57">
        <f t="shared" si="0"/>
        <v>0</v>
      </c>
      <c r="Y17" s="57">
        <f t="shared" si="0"/>
        <v>0</v>
      </c>
      <c r="Z17" s="57">
        <f t="shared" si="0"/>
        <v>0</v>
      </c>
      <c r="AA17" s="57">
        <f t="shared" si="0"/>
        <v>0</v>
      </c>
      <c r="AB17" s="57">
        <f t="shared" si="0"/>
        <v>0</v>
      </c>
      <c r="AC17" s="57">
        <f t="shared" si="0"/>
        <v>0</v>
      </c>
      <c r="AD17" s="57">
        <f t="shared" si="0"/>
        <v>0</v>
      </c>
      <c r="AE17" s="57">
        <f t="shared" si="0"/>
        <v>0</v>
      </c>
      <c r="AF17" s="57">
        <f t="shared" si="0"/>
        <v>0</v>
      </c>
      <c r="AG17" s="57">
        <f t="shared" si="0"/>
        <v>0</v>
      </c>
      <c r="AH17" s="7"/>
      <c r="AI17" s="7"/>
      <c r="AJ17" s="7"/>
      <c r="AK17" s="7"/>
    </row>
    <row r="18" spans="1:37" s="14" customFormat="1" ht="14.25">
      <c r="A18" s="240">
        <v>5</v>
      </c>
      <c r="B18" s="12" t="s">
        <v>49</v>
      </c>
      <c r="C18" s="241">
        <f>1</f>
        <v>1</v>
      </c>
      <c r="D18" s="242">
        <f>1/(1+$C$5)^D12</f>
        <v>0.9615384615384615</v>
      </c>
      <c r="E18" s="243">
        <f>1/(1+$C$5)^E12</f>
        <v>0.9245562130177514</v>
      </c>
      <c r="F18" s="243">
        <f aca="true" t="shared" si="1" ref="F18:AG18">1/(1+$C$5)^F12</f>
        <v>0.8889963586709149</v>
      </c>
      <c r="G18" s="243">
        <f t="shared" si="1"/>
        <v>0.8548041910297257</v>
      </c>
      <c r="H18" s="243">
        <f t="shared" si="1"/>
        <v>0.8219271067593515</v>
      </c>
      <c r="I18" s="243">
        <f t="shared" si="1"/>
        <v>0.7903145257301457</v>
      </c>
      <c r="J18" s="243">
        <f t="shared" si="1"/>
        <v>0.7599178132020633</v>
      </c>
      <c r="K18" s="243">
        <f t="shared" si="1"/>
        <v>0.7306902050019838</v>
      </c>
      <c r="L18" s="243">
        <f t="shared" si="1"/>
        <v>0.7025867355788304</v>
      </c>
      <c r="M18" s="243">
        <f t="shared" si="1"/>
        <v>0.6755641688257985</v>
      </c>
      <c r="N18" s="243">
        <f t="shared" si="1"/>
        <v>0.6495809315632679</v>
      </c>
      <c r="O18" s="243">
        <f t="shared" si="1"/>
        <v>0.6245970495800651</v>
      </c>
      <c r="P18" s="243">
        <f t="shared" si="1"/>
        <v>0.600574086134678</v>
      </c>
      <c r="Q18" s="243">
        <f t="shared" si="1"/>
        <v>0.5774750828218058</v>
      </c>
      <c r="R18" s="243">
        <f t="shared" si="1"/>
        <v>0.5552645027132748</v>
      </c>
      <c r="S18" s="243">
        <f t="shared" si="1"/>
        <v>0.533908175685841</v>
      </c>
      <c r="T18" s="243">
        <f t="shared" si="1"/>
        <v>0.5133732458517702</v>
      </c>
      <c r="U18" s="243">
        <f t="shared" si="1"/>
        <v>0.4936281210113175</v>
      </c>
      <c r="V18" s="243">
        <f t="shared" si="1"/>
        <v>0.47464242404934376</v>
      </c>
      <c r="W18" s="243">
        <f t="shared" si="1"/>
        <v>0.45638694620129205</v>
      </c>
      <c r="X18" s="243">
        <f t="shared" si="1"/>
        <v>0.43883360211662686</v>
      </c>
      <c r="Y18" s="243">
        <f t="shared" si="1"/>
        <v>0.4219553866506028</v>
      </c>
      <c r="Z18" s="243">
        <f t="shared" si="1"/>
        <v>0.4057263333178873</v>
      </c>
      <c r="AA18" s="243">
        <f t="shared" si="1"/>
        <v>0.3901214743441224</v>
      </c>
      <c r="AB18" s="243">
        <f t="shared" si="1"/>
        <v>0.37511680225396377</v>
      </c>
      <c r="AC18" s="243">
        <f t="shared" si="1"/>
        <v>0.3606892329365037</v>
      </c>
      <c r="AD18" s="243">
        <f t="shared" si="1"/>
        <v>0.3468165701312535</v>
      </c>
      <c r="AE18" s="243">
        <f t="shared" si="1"/>
        <v>0.3334774712800514</v>
      </c>
      <c r="AF18" s="243">
        <f t="shared" si="1"/>
        <v>0.3206514146923571</v>
      </c>
      <c r="AG18" s="243">
        <f t="shared" si="1"/>
        <v>0.30831866797342034</v>
      </c>
      <c r="AH18" s="13"/>
      <c r="AI18" s="13"/>
      <c r="AJ18" s="13"/>
      <c r="AK18" s="13"/>
    </row>
    <row r="19" spans="1:38" s="1" customFormat="1" ht="13.5" thickBot="1">
      <c r="A19" s="99">
        <v>6</v>
      </c>
      <c r="B19" s="10" t="s">
        <v>89</v>
      </c>
      <c r="C19" s="58">
        <f>ROUND(C17*C18,2)</f>
        <v>0</v>
      </c>
      <c r="D19" s="235">
        <f aca="true" t="shared" si="2" ref="D19:AG19">ROUND(D17*D18,2)</f>
        <v>0</v>
      </c>
      <c r="E19" s="235">
        <f t="shared" si="2"/>
        <v>0</v>
      </c>
      <c r="F19" s="235">
        <f>ROUND(F17*F18,2)</f>
        <v>0</v>
      </c>
      <c r="G19" s="235">
        <f t="shared" si="2"/>
        <v>0</v>
      </c>
      <c r="H19" s="235">
        <f t="shared" si="2"/>
        <v>0</v>
      </c>
      <c r="I19" s="235">
        <f t="shared" si="2"/>
        <v>0</v>
      </c>
      <c r="J19" s="235">
        <f t="shared" si="2"/>
        <v>0</v>
      </c>
      <c r="K19" s="235">
        <f t="shared" si="2"/>
        <v>0</v>
      </c>
      <c r="L19" s="235">
        <f t="shared" si="2"/>
        <v>0</v>
      </c>
      <c r="M19" s="235">
        <f t="shared" si="2"/>
        <v>0</v>
      </c>
      <c r="N19" s="235">
        <f t="shared" si="2"/>
        <v>0</v>
      </c>
      <c r="O19" s="235">
        <f t="shared" si="2"/>
        <v>0</v>
      </c>
      <c r="P19" s="235">
        <f t="shared" si="2"/>
        <v>0</v>
      </c>
      <c r="Q19" s="235">
        <f t="shared" si="2"/>
        <v>0</v>
      </c>
      <c r="R19" s="235">
        <f t="shared" si="2"/>
        <v>0</v>
      </c>
      <c r="S19" s="235">
        <f t="shared" si="2"/>
        <v>0</v>
      </c>
      <c r="T19" s="235">
        <f t="shared" si="2"/>
        <v>0</v>
      </c>
      <c r="U19" s="235">
        <f t="shared" si="2"/>
        <v>0</v>
      </c>
      <c r="V19" s="235">
        <f t="shared" si="2"/>
        <v>0</v>
      </c>
      <c r="W19" s="235">
        <f t="shared" si="2"/>
        <v>0</v>
      </c>
      <c r="X19" s="235">
        <f t="shared" si="2"/>
        <v>0</v>
      </c>
      <c r="Y19" s="235">
        <f t="shared" si="2"/>
        <v>0</v>
      </c>
      <c r="Z19" s="235">
        <f t="shared" si="2"/>
        <v>0</v>
      </c>
      <c r="AA19" s="235">
        <f t="shared" si="2"/>
        <v>0</v>
      </c>
      <c r="AB19" s="235">
        <f t="shared" si="2"/>
        <v>0</v>
      </c>
      <c r="AC19" s="235">
        <f t="shared" si="2"/>
        <v>0</v>
      </c>
      <c r="AD19" s="235">
        <f t="shared" si="2"/>
        <v>0</v>
      </c>
      <c r="AE19" s="235">
        <f t="shared" si="2"/>
        <v>0</v>
      </c>
      <c r="AF19" s="235">
        <f t="shared" si="2"/>
        <v>0</v>
      </c>
      <c r="AG19" s="235">
        <f t="shared" si="2"/>
        <v>0</v>
      </c>
      <c r="AH19" s="15"/>
      <c r="AI19" s="15"/>
      <c r="AJ19" s="15"/>
      <c r="AK19" s="15"/>
      <c r="AL19" s="15"/>
    </row>
    <row r="20" spans="1:38" s="14" customFormat="1" ht="13.5" thickBot="1">
      <c r="A20" s="98">
        <v>7</v>
      </c>
      <c r="B20" s="129" t="s">
        <v>90</v>
      </c>
      <c r="C20" s="130">
        <f>SUM(C19:AG19)</f>
        <v>0</v>
      </c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16"/>
      <c r="AH20" s="16"/>
      <c r="AI20" s="16"/>
      <c r="AJ20" s="16"/>
      <c r="AK20" s="16"/>
      <c r="AL20" s="16"/>
    </row>
    <row r="21" spans="1:38" s="152" customFormat="1" ht="12.75">
      <c r="A21" s="147"/>
      <c r="B21" s="148"/>
      <c r="C21" s="149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1"/>
      <c r="AH21" s="151"/>
      <c r="AI21" s="151"/>
      <c r="AJ21" s="151"/>
      <c r="AK21" s="151"/>
      <c r="AL21" s="151"/>
    </row>
    <row r="22" spans="1:38" s="152" customFormat="1" ht="13.5" thickBot="1">
      <c r="A22" s="147"/>
      <c r="B22" s="148"/>
      <c r="C22" s="149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B22" s="150"/>
      <c r="AC22" s="150"/>
      <c r="AD22" s="150"/>
      <c r="AE22" s="150"/>
      <c r="AF22" s="150"/>
      <c r="AG22" s="151"/>
      <c r="AH22" s="151"/>
      <c r="AI22" s="151"/>
      <c r="AJ22" s="151"/>
      <c r="AK22" s="151"/>
      <c r="AL22" s="151"/>
    </row>
    <row r="23" spans="1:37" s="225" customFormat="1" ht="19.5" thickBot="1">
      <c r="A23" s="261" t="s">
        <v>234</v>
      </c>
      <c r="B23" s="258"/>
      <c r="C23" s="259"/>
      <c r="D23" s="259"/>
      <c r="E23" s="259"/>
      <c r="F23" s="259"/>
      <c r="G23" s="259"/>
      <c r="H23" s="259"/>
      <c r="I23" s="259"/>
      <c r="J23" s="259"/>
      <c r="K23" s="259"/>
      <c r="L23" s="259"/>
      <c r="M23" s="260"/>
      <c r="N23" s="223"/>
      <c r="O23" s="223"/>
      <c r="P23" s="223"/>
      <c r="Q23" s="223"/>
      <c r="R23" s="223"/>
      <c r="S23" s="223"/>
      <c r="T23" s="223"/>
      <c r="U23" s="223"/>
      <c r="V23" s="223"/>
      <c r="W23" s="223"/>
      <c r="X23" s="223"/>
      <c r="Y23" s="223"/>
      <c r="Z23" s="223"/>
      <c r="AA23" s="223"/>
      <c r="AB23" s="223"/>
      <c r="AC23" s="223"/>
      <c r="AD23" s="223"/>
      <c r="AE23" s="223"/>
      <c r="AF23" s="223"/>
      <c r="AG23" s="224"/>
      <c r="AH23" s="224"/>
      <c r="AI23" s="224"/>
      <c r="AJ23" s="224"/>
      <c r="AK23" s="224"/>
    </row>
    <row r="24" spans="1:37" s="14" customFormat="1" ht="12.75">
      <c r="A24" s="78"/>
      <c r="B24" s="232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3"/>
      <c r="AH24" s="13"/>
      <c r="AI24" s="13"/>
      <c r="AJ24" s="13"/>
      <c r="AK24" s="13"/>
    </row>
    <row r="25" spans="1:37" s="14" customFormat="1" ht="12.75">
      <c r="A25" s="78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3"/>
      <c r="AH25" s="13"/>
      <c r="AI25" s="13"/>
      <c r="AJ25" s="13"/>
      <c r="AK25" s="13"/>
    </row>
    <row r="26" spans="1:37" s="14" customFormat="1" ht="12.75">
      <c r="A26" s="78"/>
      <c r="B26" s="233" t="s">
        <v>231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3"/>
      <c r="AH26" s="13"/>
      <c r="AI26" s="13"/>
      <c r="AJ26" s="13"/>
      <c r="AK26" s="13"/>
    </row>
    <row r="27" spans="3:33" ht="12.75">
      <c r="C27" s="47" t="s">
        <v>45</v>
      </c>
      <c r="D27" s="47" t="s">
        <v>45</v>
      </c>
      <c r="E27" s="47" t="s">
        <v>45</v>
      </c>
      <c r="F27" s="47" t="s">
        <v>45</v>
      </c>
      <c r="G27" s="47" t="s">
        <v>45</v>
      </c>
      <c r="H27" s="47" t="s">
        <v>45</v>
      </c>
      <c r="I27" s="47" t="s">
        <v>45</v>
      </c>
      <c r="J27" s="47" t="s">
        <v>45</v>
      </c>
      <c r="K27" s="47" t="s">
        <v>45</v>
      </c>
      <c r="L27" s="47" t="s">
        <v>45</v>
      </c>
      <c r="M27" s="47" t="s">
        <v>45</v>
      </c>
      <c r="N27" s="47" t="s">
        <v>45</v>
      </c>
      <c r="O27" s="47" t="s">
        <v>45</v>
      </c>
      <c r="P27" s="47" t="s">
        <v>45</v>
      </c>
      <c r="Q27" s="47" t="s">
        <v>45</v>
      </c>
      <c r="R27" s="47" t="s">
        <v>45</v>
      </c>
      <c r="S27" s="47" t="s">
        <v>45</v>
      </c>
      <c r="T27" s="47" t="s">
        <v>45</v>
      </c>
      <c r="U27" s="47" t="s">
        <v>45</v>
      </c>
      <c r="V27" s="47" t="s">
        <v>45</v>
      </c>
      <c r="W27" s="47" t="s">
        <v>45</v>
      </c>
      <c r="X27" s="47" t="s">
        <v>45</v>
      </c>
      <c r="Y27" s="47" t="s">
        <v>45</v>
      </c>
      <c r="Z27" s="47" t="s">
        <v>45</v>
      </c>
      <c r="AA27" s="47" t="s">
        <v>45</v>
      </c>
      <c r="AB27" s="47" t="s">
        <v>45</v>
      </c>
      <c r="AC27" s="47" t="s">
        <v>45</v>
      </c>
      <c r="AD27" s="47" t="s">
        <v>45</v>
      </c>
      <c r="AE27" s="47" t="s">
        <v>45</v>
      </c>
      <c r="AF27" s="47" t="s">
        <v>45</v>
      </c>
      <c r="AG27" s="47" t="s">
        <v>45</v>
      </c>
    </row>
    <row r="28" spans="1:33" ht="12.75">
      <c r="A28" s="5"/>
      <c r="B28" s="5" t="s">
        <v>223</v>
      </c>
      <c r="C28" s="47" t="s">
        <v>36</v>
      </c>
      <c r="D28" s="47" t="s">
        <v>36</v>
      </c>
      <c r="E28" s="47" t="s">
        <v>36</v>
      </c>
      <c r="F28" s="47" t="s">
        <v>36</v>
      </c>
      <c r="G28" s="47" t="s">
        <v>36</v>
      </c>
      <c r="H28" s="47" t="s">
        <v>36</v>
      </c>
      <c r="I28" s="47" t="s">
        <v>36</v>
      </c>
      <c r="J28" s="47" t="s">
        <v>36</v>
      </c>
      <c r="K28" s="47" t="s">
        <v>36</v>
      </c>
      <c r="L28" s="47" t="s">
        <v>36</v>
      </c>
      <c r="M28" s="47" t="s">
        <v>36</v>
      </c>
      <c r="N28" s="47" t="s">
        <v>36</v>
      </c>
      <c r="O28" s="47" t="s">
        <v>36</v>
      </c>
      <c r="P28" s="47" t="s">
        <v>36</v>
      </c>
      <c r="Q28" s="47" t="s">
        <v>36</v>
      </c>
      <c r="R28" s="47" t="s">
        <v>36</v>
      </c>
      <c r="S28" s="47" t="s">
        <v>36</v>
      </c>
      <c r="T28" s="47" t="s">
        <v>36</v>
      </c>
      <c r="U28" s="47" t="s">
        <v>36</v>
      </c>
      <c r="V28" s="47" t="s">
        <v>36</v>
      </c>
      <c r="W28" s="47" t="s">
        <v>36</v>
      </c>
      <c r="X28" s="47" t="s">
        <v>36</v>
      </c>
      <c r="Y28" s="47" t="s">
        <v>36</v>
      </c>
      <c r="Z28" s="47" t="s">
        <v>36</v>
      </c>
      <c r="AA28" s="47" t="s">
        <v>36</v>
      </c>
      <c r="AB28" s="47" t="s">
        <v>36</v>
      </c>
      <c r="AC28" s="47" t="s">
        <v>36</v>
      </c>
      <c r="AD28" s="47" t="s">
        <v>36</v>
      </c>
      <c r="AE28" s="47" t="s">
        <v>36</v>
      </c>
      <c r="AF28" s="47" t="s">
        <v>36</v>
      </c>
      <c r="AG28" s="22" t="s">
        <v>36</v>
      </c>
    </row>
    <row r="29" spans="1:38" s="14" customFormat="1" ht="12.75">
      <c r="A29" s="25">
        <v>1</v>
      </c>
      <c r="B29" s="129" t="s">
        <v>107</v>
      </c>
      <c r="C29" s="229">
        <f>C20</f>
        <v>0</v>
      </c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234"/>
      <c r="AH29" s="16"/>
      <c r="AI29" s="16"/>
      <c r="AJ29" s="16"/>
      <c r="AK29" s="16"/>
      <c r="AL29" s="16"/>
    </row>
    <row r="30" spans="1:37" ht="12.75">
      <c r="A30" s="25">
        <v>2</v>
      </c>
      <c r="B30" s="12" t="s">
        <v>72</v>
      </c>
      <c r="C30" s="227"/>
      <c r="D30" s="61"/>
      <c r="E30" s="61"/>
      <c r="F30" s="61"/>
      <c r="G30" s="61"/>
      <c r="H30" s="61"/>
      <c r="I30" s="61"/>
      <c r="J30" s="61"/>
      <c r="K30" s="61"/>
      <c r="L30" s="61"/>
      <c r="M30" s="227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45"/>
      <c r="AH30" s="7"/>
      <c r="AI30" s="7"/>
      <c r="AJ30" s="7"/>
      <c r="AK30" s="7"/>
    </row>
    <row r="31" spans="1:37" s="14" customFormat="1" ht="14.25">
      <c r="A31" s="48">
        <v>3</v>
      </c>
      <c r="B31" s="12" t="s">
        <v>49</v>
      </c>
      <c r="C31" s="218">
        <f>C18</f>
        <v>1</v>
      </c>
      <c r="D31" s="218">
        <f aca="true" t="shared" si="3" ref="D31:AG31">D18</f>
        <v>0.9615384615384615</v>
      </c>
      <c r="E31" s="218">
        <f t="shared" si="3"/>
        <v>0.9245562130177514</v>
      </c>
      <c r="F31" s="218">
        <f t="shared" si="3"/>
        <v>0.8889963586709149</v>
      </c>
      <c r="G31" s="218">
        <f t="shared" si="3"/>
        <v>0.8548041910297257</v>
      </c>
      <c r="H31" s="218">
        <f t="shared" si="3"/>
        <v>0.8219271067593515</v>
      </c>
      <c r="I31" s="218">
        <f t="shared" si="3"/>
        <v>0.7903145257301457</v>
      </c>
      <c r="J31" s="218">
        <f t="shared" si="3"/>
        <v>0.7599178132020633</v>
      </c>
      <c r="K31" s="218">
        <f t="shared" si="3"/>
        <v>0.7306902050019838</v>
      </c>
      <c r="L31" s="218">
        <f t="shared" si="3"/>
        <v>0.7025867355788304</v>
      </c>
      <c r="M31" s="218">
        <f t="shared" si="3"/>
        <v>0.6755641688257985</v>
      </c>
      <c r="N31" s="218">
        <f t="shared" si="3"/>
        <v>0.6495809315632679</v>
      </c>
      <c r="O31" s="218">
        <f t="shared" si="3"/>
        <v>0.6245970495800651</v>
      </c>
      <c r="P31" s="218">
        <f t="shared" si="3"/>
        <v>0.600574086134678</v>
      </c>
      <c r="Q31" s="218">
        <f t="shared" si="3"/>
        <v>0.5774750828218058</v>
      </c>
      <c r="R31" s="218">
        <f t="shared" si="3"/>
        <v>0.5552645027132748</v>
      </c>
      <c r="S31" s="218">
        <f t="shared" si="3"/>
        <v>0.533908175685841</v>
      </c>
      <c r="T31" s="218">
        <f t="shared" si="3"/>
        <v>0.5133732458517702</v>
      </c>
      <c r="U31" s="218">
        <f t="shared" si="3"/>
        <v>0.4936281210113175</v>
      </c>
      <c r="V31" s="218">
        <f t="shared" si="3"/>
        <v>0.47464242404934376</v>
      </c>
      <c r="W31" s="218">
        <f t="shared" si="3"/>
        <v>0.45638694620129205</v>
      </c>
      <c r="X31" s="218">
        <f t="shared" si="3"/>
        <v>0.43883360211662686</v>
      </c>
      <c r="Y31" s="218">
        <f t="shared" si="3"/>
        <v>0.4219553866506028</v>
      </c>
      <c r="Z31" s="218">
        <f t="shared" si="3"/>
        <v>0.4057263333178873</v>
      </c>
      <c r="AA31" s="218">
        <f t="shared" si="3"/>
        <v>0.3901214743441224</v>
      </c>
      <c r="AB31" s="218">
        <f t="shared" si="3"/>
        <v>0.37511680225396377</v>
      </c>
      <c r="AC31" s="218">
        <f t="shared" si="3"/>
        <v>0.3606892329365037</v>
      </c>
      <c r="AD31" s="218">
        <f t="shared" si="3"/>
        <v>0.3468165701312535</v>
      </c>
      <c r="AE31" s="218">
        <f t="shared" si="3"/>
        <v>0.3334774712800514</v>
      </c>
      <c r="AF31" s="218">
        <f t="shared" si="3"/>
        <v>0.3206514146923571</v>
      </c>
      <c r="AG31" s="219">
        <f t="shared" si="3"/>
        <v>0.30831866797342034</v>
      </c>
      <c r="AH31" s="13"/>
      <c r="AI31" s="13"/>
      <c r="AJ31" s="13"/>
      <c r="AK31" s="13"/>
    </row>
    <row r="32" spans="1:37" s="17" customFormat="1" ht="13.5" thickBot="1">
      <c r="A32" s="25">
        <v>4</v>
      </c>
      <c r="B32" s="12" t="s">
        <v>42</v>
      </c>
      <c r="C32" s="62">
        <f aca="true" t="shared" si="4" ref="C32:AE32">C30*C31</f>
        <v>0</v>
      </c>
      <c r="D32" s="63">
        <f t="shared" si="4"/>
        <v>0</v>
      </c>
      <c r="E32" s="63">
        <f t="shared" si="4"/>
        <v>0</v>
      </c>
      <c r="F32" s="63">
        <f t="shared" si="4"/>
        <v>0</v>
      </c>
      <c r="G32" s="63">
        <f t="shared" si="4"/>
        <v>0</v>
      </c>
      <c r="H32" s="63">
        <f t="shared" si="4"/>
        <v>0</v>
      </c>
      <c r="I32" s="63">
        <f t="shared" si="4"/>
        <v>0</v>
      </c>
      <c r="J32" s="63">
        <f t="shared" si="4"/>
        <v>0</v>
      </c>
      <c r="K32" s="63">
        <f t="shared" si="4"/>
        <v>0</v>
      </c>
      <c r="L32" s="63">
        <f t="shared" si="4"/>
        <v>0</v>
      </c>
      <c r="M32" s="63">
        <f t="shared" si="4"/>
        <v>0</v>
      </c>
      <c r="N32" s="63">
        <f t="shared" si="4"/>
        <v>0</v>
      </c>
      <c r="O32" s="63">
        <f t="shared" si="4"/>
        <v>0</v>
      </c>
      <c r="P32" s="63">
        <f t="shared" si="4"/>
        <v>0</v>
      </c>
      <c r="Q32" s="63">
        <f t="shared" si="4"/>
        <v>0</v>
      </c>
      <c r="R32" s="63">
        <f t="shared" si="4"/>
        <v>0</v>
      </c>
      <c r="S32" s="63">
        <f t="shared" si="4"/>
        <v>0</v>
      </c>
      <c r="T32" s="63">
        <f t="shared" si="4"/>
        <v>0</v>
      </c>
      <c r="U32" s="63">
        <f t="shared" si="4"/>
        <v>0</v>
      </c>
      <c r="V32" s="63">
        <f t="shared" si="4"/>
        <v>0</v>
      </c>
      <c r="W32" s="63">
        <f t="shared" si="4"/>
        <v>0</v>
      </c>
      <c r="X32" s="63">
        <f t="shared" si="4"/>
        <v>0</v>
      </c>
      <c r="Y32" s="63">
        <f t="shared" si="4"/>
        <v>0</v>
      </c>
      <c r="Z32" s="63">
        <f t="shared" si="4"/>
        <v>0</v>
      </c>
      <c r="AA32" s="63">
        <f t="shared" si="4"/>
        <v>0</v>
      </c>
      <c r="AB32" s="63">
        <f t="shared" si="4"/>
        <v>0</v>
      </c>
      <c r="AC32" s="63">
        <f t="shared" si="4"/>
        <v>0</v>
      </c>
      <c r="AD32" s="63">
        <f t="shared" si="4"/>
        <v>0</v>
      </c>
      <c r="AE32" s="63">
        <f t="shared" si="4"/>
        <v>0</v>
      </c>
      <c r="AF32" s="63">
        <f>AF30*AF31</f>
        <v>0</v>
      </c>
      <c r="AG32" s="44">
        <f>AG30*AG31</f>
        <v>0</v>
      </c>
      <c r="AH32" s="49"/>
      <c r="AI32" s="49"/>
      <c r="AJ32" s="49"/>
      <c r="AK32" s="49"/>
    </row>
    <row r="33" spans="1:37" s="17" customFormat="1" ht="26.25" thickBot="1">
      <c r="A33" s="53">
        <v>5</v>
      </c>
      <c r="B33" s="124" t="s">
        <v>91</v>
      </c>
      <c r="C33" s="125">
        <f>SUM(C32:AG32,C29)</f>
        <v>0</v>
      </c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49"/>
      <c r="AH33" s="49"/>
      <c r="AI33" s="49"/>
      <c r="AJ33" s="49"/>
      <c r="AK33" s="49"/>
    </row>
    <row r="34" spans="1:37" s="17" customFormat="1" ht="12.75">
      <c r="A34" s="50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49"/>
      <c r="AH34" s="49"/>
      <c r="AI34" s="49"/>
      <c r="AJ34" s="49"/>
      <c r="AK34" s="49"/>
    </row>
    <row r="35" spans="2:4" ht="12.75">
      <c r="B35" s="4" t="s">
        <v>232</v>
      </c>
      <c r="C35" s="2"/>
      <c r="D35" s="3"/>
    </row>
    <row r="36" spans="2:33" ht="12.75">
      <c r="B36" s="4"/>
      <c r="C36" s="47" t="s">
        <v>45</v>
      </c>
      <c r="D36" s="47" t="s">
        <v>45</v>
      </c>
      <c r="E36" s="47" t="s">
        <v>45</v>
      </c>
      <c r="F36" s="47" t="s">
        <v>45</v>
      </c>
      <c r="G36" s="47" t="s">
        <v>45</v>
      </c>
      <c r="H36" s="47" t="s">
        <v>45</v>
      </c>
      <c r="I36" s="47" t="s">
        <v>45</v>
      </c>
      <c r="J36" s="47" t="s">
        <v>45</v>
      </c>
      <c r="K36" s="47" t="s">
        <v>45</v>
      </c>
      <c r="L36" s="47" t="s">
        <v>45</v>
      </c>
      <c r="M36" s="47" t="s">
        <v>45</v>
      </c>
      <c r="N36" s="47" t="s">
        <v>45</v>
      </c>
      <c r="O36" s="47" t="s">
        <v>45</v>
      </c>
      <c r="P36" s="47" t="s">
        <v>45</v>
      </c>
      <c r="Q36" s="47" t="s">
        <v>45</v>
      </c>
      <c r="R36" s="47" t="s">
        <v>45</v>
      </c>
      <c r="S36" s="47" t="s">
        <v>45</v>
      </c>
      <c r="T36" s="47" t="s">
        <v>45</v>
      </c>
      <c r="U36" s="47" t="s">
        <v>45</v>
      </c>
      <c r="V36" s="47" t="s">
        <v>45</v>
      </c>
      <c r="W36" s="47" t="s">
        <v>45</v>
      </c>
      <c r="X36" s="47" t="s">
        <v>45</v>
      </c>
      <c r="Y36" s="47" t="s">
        <v>45</v>
      </c>
      <c r="Z36" s="47" t="s">
        <v>45</v>
      </c>
      <c r="AA36" s="47" t="s">
        <v>45</v>
      </c>
      <c r="AB36" s="47" t="s">
        <v>45</v>
      </c>
      <c r="AC36" s="47" t="s">
        <v>45</v>
      </c>
      <c r="AD36" s="47" t="s">
        <v>45</v>
      </c>
      <c r="AE36" s="47" t="s">
        <v>45</v>
      </c>
      <c r="AF36" s="47" t="s">
        <v>45</v>
      </c>
      <c r="AG36" s="47" t="s">
        <v>45</v>
      </c>
    </row>
    <row r="37" spans="1:33" ht="12.75">
      <c r="A37" s="5"/>
      <c r="B37" s="5" t="s">
        <v>0</v>
      </c>
      <c r="C37" s="47" t="s">
        <v>36</v>
      </c>
      <c r="D37" s="47" t="s">
        <v>36</v>
      </c>
      <c r="E37" s="47" t="s">
        <v>36</v>
      </c>
      <c r="F37" s="47" t="s">
        <v>36</v>
      </c>
      <c r="G37" s="47" t="s">
        <v>36</v>
      </c>
      <c r="H37" s="47" t="s">
        <v>36</v>
      </c>
      <c r="I37" s="47" t="s">
        <v>36</v>
      </c>
      <c r="J37" s="47" t="s">
        <v>36</v>
      </c>
      <c r="K37" s="47" t="s">
        <v>36</v>
      </c>
      <c r="L37" s="47" t="s">
        <v>36</v>
      </c>
      <c r="M37" s="47" t="s">
        <v>36</v>
      </c>
      <c r="N37" s="47" t="s">
        <v>36</v>
      </c>
      <c r="O37" s="47" t="s">
        <v>36</v>
      </c>
      <c r="P37" s="47" t="s">
        <v>36</v>
      </c>
      <c r="Q37" s="47" t="s">
        <v>36</v>
      </c>
      <c r="R37" s="47" t="s">
        <v>36</v>
      </c>
      <c r="S37" s="47" t="s">
        <v>36</v>
      </c>
      <c r="T37" s="47" t="s">
        <v>36</v>
      </c>
      <c r="U37" s="47" t="s">
        <v>36</v>
      </c>
      <c r="V37" s="47" t="s">
        <v>36</v>
      </c>
      <c r="W37" s="47" t="s">
        <v>36</v>
      </c>
      <c r="X37" s="47" t="s">
        <v>36</v>
      </c>
      <c r="Y37" s="47" t="s">
        <v>36</v>
      </c>
      <c r="Z37" s="47" t="s">
        <v>36</v>
      </c>
      <c r="AA37" s="47" t="s">
        <v>36</v>
      </c>
      <c r="AB37" s="47" t="s">
        <v>36</v>
      </c>
      <c r="AC37" s="47" t="s">
        <v>36</v>
      </c>
      <c r="AD37" s="47" t="s">
        <v>36</v>
      </c>
      <c r="AE37" s="47" t="s">
        <v>36</v>
      </c>
      <c r="AF37" s="47" t="s">
        <v>36</v>
      </c>
      <c r="AG37" s="22" t="s">
        <v>36</v>
      </c>
    </row>
    <row r="38" spans="1:37" ht="12.75">
      <c r="A38" s="25">
        <v>1</v>
      </c>
      <c r="B38" s="41" t="s">
        <v>31</v>
      </c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45"/>
      <c r="AH38" s="7"/>
      <c r="AI38" s="7"/>
      <c r="AJ38" s="7"/>
      <c r="AK38" s="7"/>
    </row>
    <row r="39" spans="1:37" ht="12.75">
      <c r="A39" s="25">
        <v>2</v>
      </c>
      <c r="B39" s="102" t="s">
        <v>57</v>
      </c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45"/>
      <c r="AH39" s="7"/>
      <c r="AI39" s="7"/>
      <c r="AJ39" s="7"/>
      <c r="AK39" s="7"/>
    </row>
    <row r="40" spans="1:37" ht="12.75">
      <c r="A40" s="25">
        <v>3</v>
      </c>
      <c r="B40" s="102" t="s">
        <v>59</v>
      </c>
      <c r="C40" s="55">
        <f>C38+C39</f>
        <v>0</v>
      </c>
      <c r="D40" s="55">
        <f aca="true" t="shared" si="5" ref="D40:AE40">D38+D39</f>
        <v>0</v>
      </c>
      <c r="E40" s="55">
        <f t="shared" si="5"/>
        <v>0</v>
      </c>
      <c r="F40" s="55">
        <f t="shared" si="5"/>
        <v>0</v>
      </c>
      <c r="G40" s="55">
        <f t="shared" si="5"/>
        <v>0</v>
      </c>
      <c r="H40" s="55">
        <f t="shared" si="5"/>
        <v>0</v>
      </c>
      <c r="I40" s="55">
        <f t="shared" si="5"/>
        <v>0</v>
      </c>
      <c r="J40" s="55">
        <f t="shared" si="5"/>
        <v>0</v>
      </c>
      <c r="K40" s="55">
        <f t="shared" si="5"/>
        <v>0</v>
      </c>
      <c r="L40" s="55">
        <f t="shared" si="5"/>
        <v>0</v>
      </c>
      <c r="M40" s="55">
        <f t="shared" si="5"/>
        <v>0</v>
      </c>
      <c r="N40" s="55">
        <f t="shared" si="5"/>
        <v>0</v>
      </c>
      <c r="O40" s="55">
        <f t="shared" si="5"/>
        <v>0</v>
      </c>
      <c r="P40" s="55">
        <f t="shared" si="5"/>
        <v>0</v>
      </c>
      <c r="Q40" s="55">
        <f t="shared" si="5"/>
        <v>0</v>
      </c>
      <c r="R40" s="55">
        <f t="shared" si="5"/>
        <v>0</v>
      </c>
      <c r="S40" s="55">
        <f t="shared" si="5"/>
        <v>0</v>
      </c>
      <c r="T40" s="55">
        <f t="shared" si="5"/>
        <v>0</v>
      </c>
      <c r="U40" s="55">
        <f t="shared" si="5"/>
        <v>0</v>
      </c>
      <c r="V40" s="55">
        <f t="shared" si="5"/>
        <v>0</v>
      </c>
      <c r="W40" s="55">
        <f t="shared" si="5"/>
        <v>0</v>
      </c>
      <c r="X40" s="55">
        <f t="shared" si="5"/>
        <v>0</v>
      </c>
      <c r="Y40" s="55">
        <f t="shared" si="5"/>
        <v>0</v>
      </c>
      <c r="Z40" s="55">
        <f t="shared" si="5"/>
        <v>0</v>
      </c>
      <c r="AA40" s="55">
        <f t="shared" si="5"/>
        <v>0</v>
      </c>
      <c r="AB40" s="55">
        <f t="shared" si="5"/>
        <v>0</v>
      </c>
      <c r="AC40" s="55">
        <f t="shared" si="5"/>
        <v>0</v>
      </c>
      <c r="AD40" s="55">
        <f t="shared" si="5"/>
        <v>0</v>
      </c>
      <c r="AE40" s="55">
        <f t="shared" si="5"/>
        <v>0</v>
      </c>
      <c r="AF40" s="55">
        <f>AF38+AF39</f>
        <v>0</v>
      </c>
      <c r="AG40" s="45">
        <f>AG38+AG39</f>
        <v>0</v>
      </c>
      <c r="AH40" s="7"/>
      <c r="AI40" s="7"/>
      <c r="AJ40" s="7"/>
      <c r="AK40" s="7"/>
    </row>
    <row r="41" spans="1:37" s="14" customFormat="1" ht="14.25">
      <c r="A41" s="25">
        <v>4</v>
      </c>
      <c r="B41" s="12" t="s">
        <v>49</v>
      </c>
      <c r="C41" s="219">
        <f>C18</f>
        <v>1</v>
      </c>
      <c r="D41" s="219">
        <f aca="true" t="shared" si="6" ref="D41:AG41">D18</f>
        <v>0.9615384615384615</v>
      </c>
      <c r="E41" s="219">
        <f t="shared" si="6"/>
        <v>0.9245562130177514</v>
      </c>
      <c r="F41" s="219">
        <f t="shared" si="6"/>
        <v>0.8889963586709149</v>
      </c>
      <c r="G41" s="219">
        <f t="shared" si="6"/>
        <v>0.8548041910297257</v>
      </c>
      <c r="H41" s="219">
        <f t="shared" si="6"/>
        <v>0.8219271067593515</v>
      </c>
      <c r="I41" s="219">
        <f t="shared" si="6"/>
        <v>0.7903145257301457</v>
      </c>
      <c r="J41" s="219">
        <f t="shared" si="6"/>
        <v>0.7599178132020633</v>
      </c>
      <c r="K41" s="219">
        <f t="shared" si="6"/>
        <v>0.7306902050019838</v>
      </c>
      <c r="L41" s="219">
        <f t="shared" si="6"/>
        <v>0.7025867355788304</v>
      </c>
      <c r="M41" s="219">
        <f t="shared" si="6"/>
        <v>0.6755641688257985</v>
      </c>
      <c r="N41" s="219">
        <f t="shared" si="6"/>
        <v>0.6495809315632679</v>
      </c>
      <c r="O41" s="219">
        <f t="shared" si="6"/>
        <v>0.6245970495800651</v>
      </c>
      <c r="P41" s="219">
        <f t="shared" si="6"/>
        <v>0.600574086134678</v>
      </c>
      <c r="Q41" s="219">
        <f t="shared" si="6"/>
        <v>0.5774750828218058</v>
      </c>
      <c r="R41" s="219">
        <f t="shared" si="6"/>
        <v>0.5552645027132748</v>
      </c>
      <c r="S41" s="219">
        <f t="shared" si="6"/>
        <v>0.533908175685841</v>
      </c>
      <c r="T41" s="219">
        <f t="shared" si="6"/>
        <v>0.5133732458517702</v>
      </c>
      <c r="U41" s="219">
        <f t="shared" si="6"/>
        <v>0.4936281210113175</v>
      </c>
      <c r="V41" s="219">
        <f t="shared" si="6"/>
        <v>0.47464242404934376</v>
      </c>
      <c r="W41" s="219">
        <f t="shared" si="6"/>
        <v>0.45638694620129205</v>
      </c>
      <c r="X41" s="219">
        <f t="shared" si="6"/>
        <v>0.43883360211662686</v>
      </c>
      <c r="Y41" s="219">
        <f t="shared" si="6"/>
        <v>0.4219553866506028</v>
      </c>
      <c r="Z41" s="219">
        <f t="shared" si="6"/>
        <v>0.4057263333178873</v>
      </c>
      <c r="AA41" s="219">
        <f t="shared" si="6"/>
        <v>0.3901214743441224</v>
      </c>
      <c r="AB41" s="219">
        <f t="shared" si="6"/>
        <v>0.37511680225396377</v>
      </c>
      <c r="AC41" s="219">
        <f t="shared" si="6"/>
        <v>0.3606892329365037</v>
      </c>
      <c r="AD41" s="219">
        <f t="shared" si="6"/>
        <v>0.3468165701312535</v>
      </c>
      <c r="AE41" s="219">
        <f t="shared" si="6"/>
        <v>0.3334774712800514</v>
      </c>
      <c r="AF41" s="219">
        <f t="shared" si="6"/>
        <v>0.3206514146923571</v>
      </c>
      <c r="AG41" s="219">
        <f t="shared" si="6"/>
        <v>0.30831866797342034</v>
      </c>
      <c r="AH41" s="13"/>
      <c r="AI41" s="13"/>
      <c r="AJ41" s="13"/>
      <c r="AK41" s="13"/>
    </row>
    <row r="42" spans="1:38" s="1" customFormat="1" ht="12.75">
      <c r="A42" s="5">
        <v>5</v>
      </c>
      <c r="B42" s="10" t="s">
        <v>58</v>
      </c>
      <c r="C42" s="230">
        <f>C40*C41</f>
        <v>0</v>
      </c>
      <c r="D42" s="230">
        <f aca="true" t="shared" si="7" ref="D42:M42">D40*D41</f>
        <v>0</v>
      </c>
      <c r="E42" s="230">
        <f t="shared" si="7"/>
        <v>0</v>
      </c>
      <c r="F42" s="230">
        <f t="shared" si="7"/>
        <v>0</v>
      </c>
      <c r="G42" s="230">
        <f t="shared" si="7"/>
        <v>0</v>
      </c>
      <c r="H42" s="230">
        <f t="shared" si="7"/>
        <v>0</v>
      </c>
      <c r="I42" s="230">
        <f t="shared" si="7"/>
        <v>0</v>
      </c>
      <c r="J42" s="230">
        <f t="shared" si="7"/>
        <v>0</v>
      </c>
      <c r="K42" s="230">
        <f t="shared" si="7"/>
        <v>0</v>
      </c>
      <c r="L42" s="230">
        <f t="shared" si="7"/>
        <v>0</v>
      </c>
      <c r="M42" s="230">
        <f t="shared" si="7"/>
        <v>0</v>
      </c>
      <c r="N42" s="221">
        <f aca="true" t="shared" si="8" ref="N42:AE42">N40*N41</f>
        <v>0</v>
      </c>
      <c r="O42" s="221">
        <f t="shared" si="8"/>
        <v>0</v>
      </c>
      <c r="P42" s="221">
        <f t="shared" si="8"/>
        <v>0</v>
      </c>
      <c r="Q42" s="221">
        <f t="shared" si="8"/>
        <v>0</v>
      </c>
      <c r="R42" s="221">
        <f t="shared" si="8"/>
        <v>0</v>
      </c>
      <c r="S42" s="221">
        <f t="shared" si="8"/>
        <v>0</v>
      </c>
      <c r="T42" s="221">
        <f t="shared" si="8"/>
        <v>0</v>
      </c>
      <c r="U42" s="221">
        <f t="shared" si="8"/>
        <v>0</v>
      </c>
      <c r="V42" s="221">
        <f t="shared" si="8"/>
        <v>0</v>
      </c>
      <c r="W42" s="221">
        <f t="shared" si="8"/>
        <v>0</v>
      </c>
      <c r="X42" s="221">
        <f t="shared" si="8"/>
        <v>0</v>
      </c>
      <c r="Y42" s="221">
        <f t="shared" si="8"/>
        <v>0</v>
      </c>
      <c r="Z42" s="221">
        <f t="shared" si="8"/>
        <v>0</v>
      </c>
      <c r="AA42" s="221">
        <f t="shared" si="8"/>
        <v>0</v>
      </c>
      <c r="AB42" s="221">
        <f t="shared" si="8"/>
        <v>0</v>
      </c>
      <c r="AC42" s="221">
        <f t="shared" si="8"/>
        <v>0</v>
      </c>
      <c r="AD42" s="221">
        <f t="shared" si="8"/>
        <v>0</v>
      </c>
      <c r="AE42" s="221">
        <f t="shared" si="8"/>
        <v>0</v>
      </c>
      <c r="AF42" s="221">
        <f>AF40*AF41</f>
        <v>0</v>
      </c>
      <c r="AG42" s="262">
        <f>AG40*AG41</f>
        <v>0</v>
      </c>
      <c r="AH42" s="15"/>
      <c r="AI42" s="15"/>
      <c r="AJ42" s="15"/>
      <c r="AK42" s="15"/>
      <c r="AL42" s="15"/>
    </row>
    <row r="43" spans="1:38" s="14" customFormat="1" ht="26.25" thickBot="1">
      <c r="A43" s="25">
        <v>6</v>
      </c>
      <c r="B43" s="124" t="s">
        <v>60</v>
      </c>
      <c r="C43" s="220">
        <f>SUM(C42:AG42)</f>
        <v>0</v>
      </c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16"/>
      <c r="AH43" s="16"/>
      <c r="AI43" s="16"/>
      <c r="AJ43" s="16"/>
      <c r="AK43" s="16"/>
      <c r="AL43" s="16"/>
    </row>
    <row r="44" ht="12.75"/>
    <row r="45" ht="13.5" thickBot="1"/>
    <row r="46" spans="2:3" ht="13.5" thickBot="1">
      <c r="B46" s="134" t="s">
        <v>61</v>
      </c>
      <c r="C46" s="127" t="e">
        <f>(C43-C33)/C43</f>
        <v>#DIV/0!</v>
      </c>
    </row>
    <row r="47" ht="10.5" customHeight="1">
      <c r="C47" s="19"/>
    </row>
    <row r="48" spans="3:5" ht="12.75">
      <c r="C48" s="19"/>
      <c r="E48" s="51"/>
    </row>
    <row r="49" spans="2:4" ht="12.75">
      <c r="B49" s="95" t="s">
        <v>224</v>
      </c>
      <c r="C49" s="128"/>
      <c r="D49" s="97"/>
    </row>
    <row r="50" ht="12.75">
      <c r="C50" s="19"/>
    </row>
    <row r="51" spans="2:5" ht="12.75">
      <c r="B51" s="4" t="s">
        <v>68</v>
      </c>
      <c r="C51" s="107" t="str">
        <f>'1.Założenia'!B31</f>
        <v>%</v>
      </c>
      <c r="E51" s="14"/>
    </row>
    <row r="52" spans="3:5" ht="12.75">
      <c r="C52" s="21"/>
      <c r="E52" s="1"/>
    </row>
    <row r="53" ht="12.75"/>
    <row r="54" spans="2:5" ht="12.75">
      <c r="B54" s="126" t="s">
        <v>69</v>
      </c>
      <c r="C54" s="131" t="e">
        <f>C51*C46</f>
        <v>#VALUE!</v>
      </c>
      <c r="E54" s="14"/>
    </row>
    <row r="55" spans="1:3" s="36" customFormat="1" ht="12.75">
      <c r="A55" s="79"/>
      <c r="B55" s="39"/>
      <c r="C55" s="40"/>
    </row>
    <row r="56" spans="2:4" ht="12.75">
      <c r="B56" s="95" t="s">
        <v>70</v>
      </c>
      <c r="C56" s="96"/>
      <c r="D56" s="97"/>
    </row>
    <row r="57" ht="13.5" thickBot="1">
      <c r="C57" s="19"/>
    </row>
    <row r="58" spans="1:4" ht="13.5" thickBot="1">
      <c r="A58" s="115"/>
      <c r="B58" s="4" t="s">
        <v>62</v>
      </c>
      <c r="C58" s="139">
        <f>'1.Założenia'!B40</f>
        <v>0</v>
      </c>
      <c r="D58" s="1"/>
    </row>
    <row r="59" ht="13.5" thickBot="1">
      <c r="C59" s="20"/>
    </row>
    <row r="60" spans="2:5" ht="13.5" thickBot="1">
      <c r="B60" s="132" t="s">
        <v>225</v>
      </c>
      <c r="C60" s="133" t="e">
        <f>C54*C58</f>
        <v>#VALUE!</v>
      </c>
      <c r="D60" s="1"/>
      <c r="E60" s="14"/>
    </row>
    <row r="61" spans="1:3" s="36" customFormat="1" ht="12.75">
      <c r="A61" s="79"/>
      <c r="B61" s="52"/>
      <c r="C61" s="40"/>
    </row>
    <row r="62" spans="1:3" s="36" customFormat="1" ht="12.75">
      <c r="A62" s="79"/>
      <c r="B62" s="52"/>
      <c r="C62" s="38"/>
    </row>
    <row r="63" s="36" customFormat="1" ht="12.75">
      <c r="A63" s="79"/>
    </row>
  </sheetData>
  <sheetProtection selectLockedCells="1" selectUnlockedCells="1"/>
  <mergeCells count="2">
    <mergeCell ref="A2:L2"/>
    <mergeCell ref="B3:C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41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AE219"/>
  <sheetViews>
    <sheetView zoomScalePageLayoutView="0" workbookViewId="0" topLeftCell="A193">
      <selection activeCell="H184" sqref="H184"/>
    </sheetView>
  </sheetViews>
  <sheetFormatPr defaultColWidth="9.140625" defaultRowHeight="12.75"/>
  <cols>
    <col min="1" max="1" width="4.421875" style="0" customWidth="1"/>
    <col min="2" max="2" width="51.421875" style="0" customWidth="1"/>
    <col min="3" max="3" width="9.8515625" style="0" bestFit="1" customWidth="1"/>
  </cols>
  <sheetData>
    <row r="2" spans="1:12" ht="27.75" customHeight="1">
      <c r="A2" s="273" t="s">
        <v>108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5"/>
    </row>
    <row r="5" spans="2:15" ht="12.75">
      <c r="B5" s="84" t="s">
        <v>71</v>
      </c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</row>
    <row r="6" spans="2:15" ht="12.75">
      <c r="B6" s="85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</row>
    <row r="7" spans="2:11" ht="12.75">
      <c r="B7" s="84" t="s">
        <v>236</v>
      </c>
      <c r="D7" s="66"/>
      <c r="E7" s="66"/>
      <c r="F7" s="66"/>
      <c r="G7" s="66"/>
      <c r="H7" s="66"/>
      <c r="I7" s="66"/>
      <c r="J7" s="66"/>
      <c r="K7" s="66"/>
    </row>
    <row r="8" spans="2:11" ht="12.75">
      <c r="B8" s="84" t="s">
        <v>237</v>
      </c>
      <c r="D8" s="66"/>
      <c r="E8" s="66"/>
      <c r="F8" s="66"/>
      <c r="G8" s="66"/>
      <c r="H8" s="71"/>
      <c r="I8" s="71"/>
      <c r="J8" s="71"/>
      <c r="K8" s="71"/>
    </row>
    <row r="9" spans="2:11" ht="12.75">
      <c r="B9" s="84" t="s">
        <v>238</v>
      </c>
      <c r="D9" s="66"/>
      <c r="E9" s="66"/>
      <c r="F9" s="66"/>
      <c r="G9" s="66"/>
      <c r="H9" s="71"/>
      <c r="I9" s="71"/>
      <c r="J9" s="71"/>
      <c r="K9" s="71"/>
    </row>
    <row r="10" spans="2:15" ht="12.75">
      <c r="B10" s="84" t="s">
        <v>239</v>
      </c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</row>
    <row r="11" spans="2:15" ht="12.75">
      <c r="B11" s="84" t="s">
        <v>240</v>
      </c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</row>
    <row r="12" spans="2:15" ht="12.75">
      <c r="B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</row>
    <row r="13" spans="1:31" s="108" customFormat="1" ht="15.75" customHeight="1">
      <c r="A13" s="279" t="s">
        <v>247</v>
      </c>
      <c r="B13" s="280"/>
      <c r="C13" s="280"/>
      <c r="D13" s="280"/>
      <c r="E13" s="280"/>
      <c r="F13" s="280"/>
      <c r="G13" s="280"/>
      <c r="H13" s="280"/>
      <c r="I13" s="280"/>
      <c r="J13" s="280"/>
      <c r="K13" s="280"/>
      <c r="L13" s="280"/>
      <c r="M13" s="280"/>
      <c r="N13" s="280"/>
      <c r="O13" s="280"/>
      <c r="P13" s="280"/>
      <c r="Q13" s="280"/>
      <c r="R13" s="280"/>
      <c r="S13" s="280"/>
      <c r="T13" s="280"/>
      <c r="U13" s="280"/>
      <c r="V13" s="280"/>
      <c r="W13" s="280"/>
      <c r="X13" s="280"/>
      <c r="Y13" s="280"/>
      <c r="Z13" s="280"/>
      <c r="AA13" s="280"/>
      <c r="AB13" s="280"/>
      <c r="AC13" s="280"/>
      <c r="AD13" s="280"/>
      <c r="AE13" s="281"/>
    </row>
    <row r="15" s="170" customFormat="1" ht="12.75">
      <c r="B15" s="196" t="s">
        <v>241</v>
      </c>
    </row>
    <row r="16" spans="3:31" ht="12.75">
      <c r="C16" s="22" t="s">
        <v>45</v>
      </c>
      <c r="D16" s="22" t="s">
        <v>45</v>
      </c>
      <c r="E16" s="22" t="s">
        <v>45</v>
      </c>
      <c r="F16" s="22" t="s">
        <v>45</v>
      </c>
      <c r="G16" s="22" t="s">
        <v>45</v>
      </c>
      <c r="H16" s="22" t="s">
        <v>45</v>
      </c>
      <c r="I16" s="22" t="s">
        <v>45</v>
      </c>
      <c r="J16" s="22" t="s">
        <v>45</v>
      </c>
      <c r="K16" s="22" t="s">
        <v>45</v>
      </c>
      <c r="L16" s="22" t="s">
        <v>45</v>
      </c>
      <c r="M16" s="22" t="s">
        <v>45</v>
      </c>
      <c r="N16" s="22" t="s">
        <v>45</v>
      </c>
      <c r="O16" s="22" t="s">
        <v>45</v>
      </c>
      <c r="P16" s="22" t="s">
        <v>45</v>
      </c>
      <c r="Q16" s="22" t="s">
        <v>45</v>
      </c>
      <c r="R16" s="22" t="s">
        <v>45</v>
      </c>
      <c r="S16" s="22" t="s">
        <v>45</v>
      </c>
      <c r="T16" s="22" t="s">
        <v>45</v>
      </c>
      <c r="U16" s="22" t="s">
        <v>45</v>
      </c>
      <c r="V16" s="22" t="s">
        <v>45</v>
      </c>
      <c r="W16" s="22" t="s">
        <v>45</v>
      </c>
      <c r="X16" s="22" t="s">
        <v>45</v>
      </c>
      <c r="Y16" s="22" t="s">
        <v>45</v>
      </c>
      <c r="Z16" s="22" t="s">
        <v>45</v>
      </c>
      <c r="AA16" s="22" t="s">
        <v>45</v>
      </c>
      <c r="AB16" s="22" t="s">
        <v>45</v>
      </c>
      <c r="AC16" s="22" t="s">
        <v>45</v>
      </c>
      <c r="AD16" s="22" t="s">
        <v>45</v>
      </c>
      <c r="AE16" s="22" t="s">
        <v>45</v>
      </c>
    </row>
    <row r="17" spans="1:31" ht="12.75">
      <c r="A17" s="5" t="s">
        <v>4</v>
      </c>
      <c r="B17" s="10" t="s">
        <v>5</v>
      </c>
      <c r="C17" s="22" t="s">
        <v>36</v>
      </c>
      <c r="D17" s="22" t="s">
        <v>36</v>
      </c>
      <c r="E17" s="22" t="s">
        <v>36</v>
      </c>
      <c r="F17" s="22" t="s">
        <v>36</v>
      </c>
      <c r="G17" s="22" t="s">
        <v>36</v>
      </c>
      <c r="H17" s="22" t="s">
        <v>36</v>
      </c>
      <c r="I17" s="22" t="s">
        <v>36</v>
      </c>
      <c r="J17" s="22" t="s">
        <v>36</v>
      </c>
      <c r="K17" s="22" t="s">
        <v>36</v>
      </c>
      <c r="L17" s="22" t="s">
        <v>36</v>
      </c>
      <c r="M17" s="22" t="s">
        <v>36</v>
      </c>
      <c r="N17" s="22" t="s">
        <v>36</v>
      </c>
      <c r="O17" s="22" t="s">
        <v>36</v>
      </c>
      <c r="P17" s="22" t="s">
        <v>36</v>
      </c>
      <c r="Q17" s="22" t="s">
        <v>36</v>
      </c>
      <c r="R17" s="22" t="s">
        <v>36</v>
      </c>
      <c r="S17" s="22" t="s">
        <v>36</v>
      </c>
      <c r="T17" s="22" t="s">
        <v>36</v>
      </c>
      <c r="U17" s="22" t="s">
        <v>36</v>
      </c>
      <c r="V17" s="22" t="s">
        <v>36</v>
      </c>
      <c r="W17" s="22" t="s">
        <v>36</v>
      </c>
      <c r="X17" s="22" t="s">
        <v>36</v>
      </c>
      <c r="Y17" s="22" t="s">
        <v>36</v>
      </c>
      <c r="Z17" s="22" t="s">
        <v>36</v>
      </c>
      <c r="AA17" s="22" t="s">
        <v>36</v>
      </c>
      <c r="AB17" s="22" t="s">
        <v>36</v>
      </c>
      <c r="AC17" s="22" t="s">
        <v>36</v>
      </c>
      <c r="AD17" s="22" t="s">
        <v>36</v>
      </c>
      <c r="AE17" s="22" t="s">
        <v>36</v>
      </c>
    </row>
    <row r="18" spans="1:31" ht="15" customHeight="1">
      <c r="A18" s="11" t="s">
        <v>113</v>
      </c>
      <c r="B18" s="171" t="s">
        <v>114</v>
      </c>
      <c r="C18" s="172">
        <f>SUM(C19:C22)</f>
        <v>0</v>
      </c>
      <c r="D18" s="172">
        <f aca="true" t="shared" si="0" ref="D18:AE18">SUM(D19:D22)</f>
        <v>0</v>
      </c>
      <c r="E18" s="172">
        <f t="shared" si="0"/>
        <v>0</v>
      </c>
      <c r="F18" s="172">
        <f t="shared" si="0"/>
        <v>0</v>
      </c>
      <c r="G18" s="172">
        <f t="shared" si="0"/>
        <v>0</v>
      </c>
      <c r="H18" s="172">
        <f t="shared" si="0"/>
        <v>0</v>
      </c>
      <c r="I18" s="172">
        <f t="shared" si="0"/>
        <v>0</v>
      </c>
      <c r="J18" s="172">
        <f t="shared" si="0"/>
        <v>0</v>
      </c>
      <c r="K18" s="172">
        <f t="shared" si="0"/>
        <v>0</v>
      </c>
      <c r="L18" s="172">
        <f t="shared" si="0"/>
        <v>0</v>
      </c>
      <c r="M18" s="172">
        <f t="shared" si="0"/>
        <v>0</v>
      </c>
      <c r="N18" s="172">
        <f t="shared" si="0"/>
        <v>0</v>
      </c>
      <c r="O18" s="172">
        <f t="shared" si="0"/>
        <v>0</v>
      </c>
      <c r="P18" s="172">
        <f t="shared" si="0"/>
        <v>0</v>
      </c>
      <c r="Q18" s="172">
        <f t="shared" si="0"/>
        <v>0</v>
      </c>
      <c r="R18" s="172">
        <f t="shared" si="0"/>
        <v>0</v>
      </c>
      <c r="S18" s="172">
        <f t="shared" si="0"/>
        <v>0</v>
      </c>
      <c r="T18" s="172">
        <f t="shared" si="0"/>
        <v>0</v>
      </c>
      <c r="U18" s="172">
        <f t="shared" si="0"/>
        <v>0</v>
      </c>
      <c r="V18" s="172">
        <f t="shared" si="0"/>
        <v>0</v>
      </c>
      <c r="W18" s="172">
        <f t="shared" si="0"/>
        <v>0</v>
      </c>
      <c r="X18" s="172">
        <f t="shared" si="0"/>
        <v>0</v>
      </c>
      <c r="Y18" s="172">
        <f t="shared" si="0"/>
        <v>0</v>
      </c>
      <c r="Z18" s="172">
        <f t="shared" si="0"/>
        <v>0</v>
      </c>
      <c r="AA18" s="172">
        <f t="shared" si="0"/>
        <v>0</v>
      </c>
      <c r="AB18" s="172">
        <f t="shared" si="0"/>
        <v>0</v>
      </c>
      <c r="AC18" s="172">
        <f t="shared" si="0"/>
        <v>0</v>
      </c>
      <c r="AD18" s="172">
        <f t="shared" si="0"/>
        <v>0</v>
      </c>
      <c r="AE18" s="172">
        <f t="shared" si="0"/>
        <v>0</v>
      </c>
    </row>
    <row r="19" spans="1:31" ht="15" customHeight="1">
      <c r="A19" s="173" t="s">
        <v>115</v>
      </c>
      <c r="B19" s="174" t="s">
        <v>116</v>
      </c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</row>
    <row r="20" spans="1:31" ht="15" customHeight="1">
      <c r="A20" s="173" t="s">
        <v>117</v>
      </c>
      <c r="B20" s="174" t="s">
        <v>118</v>
      </c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5"/>
      <c r="AD20" s="175"/>
      <c r="AE20" s="175"/>
    </row>
    <row r="21" spans="1:31" ht="15" customHeight="1">
      <c r="A21" s="173" t="s">
        <v>119</v>
      </c>
      <c r="B21" s="174" t="s">
        <v>120</v>
      </c>
      <c r="C21" s="175"/>
      <c r="D21" s="175"/>
      <c r="E21" s="175"/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175"/>
      <c r="AA21" s="175"/>
      <c r="AB21" s="175"/>
      <c r="AC21" s="175"/>
      <c r="AD21" s="175"/>
      <c r="AE21" s="175"/>
    </row>
    <row r="22" spans="1:31" ht="15" customHeight="1">
      <c r="A22" s="173" t="s">
        <v>121</v>
      </c>
      <c r="B22" s="174" t="s">
        <v>122</v>
      </c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5"/>
      <c r="AD22" s="175"/>
      <c r="AE22" s="175"/>
    </row>
    <row r="23" spans="1:31" ht="15" customHeight="1">
      <c r="A23" s="176" t="s">
        <v>123</v>
      </c>
      <c r="B23" s="177" t="s">
        <v>124</v>
      </c>
      <c r="C23" s="172">
        <f>SUM(C24:C31)</f>
        <v>0</v>
      </c>
      <c r="D23" s="172">
        <f aca="true" t="shared" si="1" ref="D23:AE23">SUM(D24:D31)</f>
        <v>0</v>
      </c>
      <c r="E23" s="172">
        <f t="shared" si="1"/>
        <v>0</v>
      </c>
      <c r="F23" s="172">
        <f t="shared" si="1"/>
        <v>0</v>
      </c>
      <c r="G23" s="172">
        <f t="shared" si="1"/>
        <v>0</v>
      </c>
      <c r="H23" s="172">
        <f t="shared" si="1"/>
        <v>0</v>
      </c>
      <c r="I23" s="172">
        <f t="shared" si="1"/>
        <v>0</v>
      </c>
      <c r="J23" s="172">
        <f t="shared" si="1"/>
        <v>0</v>
      </c>
      <c r="K23" s="172">
        <f t="shared" si="1"/>
        <v>0</v>
      </c>
      <c r="L23" s="172">
        <f t="shared" si="1"/>
        <v>0</v>
      </c>
      <c r="M23" s="172">
        <f t="shared" si="1"/>
        <v>0</v>
      </c>
      <c r="N23" s="172">
        <f t="shared" si="1"/>
        <v>0</v>
      </c>
      <c r="O23" s="172">
        <f t="shared" si="1"/>
        <v>0</v>
      </c>
      <c r="P23" s="172">
        <f t="shared" si="1"/>
        <v>0</v>
      </c>
      <c r="Q23" s="172">
        <f t="shared" si="1"/>
        <v>0</v>
      </c>
      <c r="R23" s="172">
        <f t="shared" si="1"/>
        <v>0</v>
      </c>
      <c r="S23" s="172">
        <f t="shared" si="1"/>
        <v>0</v>
      </c>
      <c r="T23" s="172">
        <f t="shared" si="1"/>
        <v>0</v>
      </c>
      <c r="U23" s="172">
        <f t="shared" si="1"/>
        <v>0</v>
      </c>
      <c r="V23" s="172">
        <f t="shared" si="1"/>
        <v>0</v>
      </c>
      <c r="W23" s="172">
        <f t="shared" si="1"/>
        <v>0</v>
      </c>
      <c r="X23" s="172">
        <f t="shared" si="1"/>
        <v>0</v>
      </c>
      <c r="Y23" s="172">
        <f t="shared" si="1"/>
        <v>0</v>
      </c>
      <c r="Z23" s="172">
        <f t="shared" si="1"/>
        <v>0</v>
      </c>
      <c r="AA23" s="172">
        <f t="shared" si="1"/>
        <v>0</v>
      </c>
      <c r="AB23" s="172">
        <f t="shared" si="1"/>
        <v>0</v>
      </c>
      <c r="AC23" s="172">
        <f t="shared" si="1"/>
        <v>0</v>
      </c>
      <c r="AD23" s="172">
        <f t="shared" si="1"/>
        <v>0</v>
      </c>
      <c r="AE23" s="172">
        <f t="shared" si="1"/>
        <v>0</v>
      </c>
    </row>
    <row r="24" spans="1:31" ht="15" customHeight="1">
      <c r="A24" s="178" t="s">
        <v>115</v>
      </c>
      <c r="B24" s="168" t="s">
        <v>125</v>
      </c>
      <c r="C24" s="175"/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</row>
    <row r="25" spans="1:31" ht="15" customHeight="1">
      <c r="A25" s="178" t="s">
        <v>117</v>
      </c>
      <c r="B25" s="168" t="s">
        <v>126</v>
      </c>
      <c r="C25" s="175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175"/>
      <c r="T25" s="175"/>
      <c r="U25" s="175"/>
      <c r="V25" s="175"/>
      <c r="W25" s="175"/>
      <c r="X25" s="175"/>
      <c r="Y25" s="175"/>
      <c r="Z25" s="175"/>
      <c r="AA25" s="175"/>
      <c r="AB25" s="175"/>
      <c r="AC25" s="175"/>
      <c r="AD25" s="175"/>
      <c r="AE25" s="175"/>
    </row>
    <row r="26" spans="1:31" ht="15" customHeight="1">
      <c r="A26" s="178" t="s">
        <v>119</v>
      </c>
      <c r="B26" s="168" t="s">
        <v>127</v>
      </c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5"/>
      <c r="Z26" s="175"/>
      <c r="AA26" s="175"/>
      <c r="AB26" s="175"/>
      <c r="AC26" s="175"/>
      <c r="AD26" s="175"/>
      <c r="AE26" s="175"/>
    </row>
    <row r="27" spans="1:31" ht="15" customHeight="1">
      <c r="A27" s="178" t="s">
        <v>121</v>
      </c>
      <c r="B27" s="168" t="s">
        <v>128</v>
      </c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5"/>
      <c r="X27" s="175"/>
      <c r="Y27" s="175"/>
      <c r="Z27" s="175"/>
      <c r="AA27" s="175"/>
      <c r="AB27" s="175"/>
      <c r="AC27" s="175"/>
      <c r="AD27" s="175"/>
      <c r="AE27" s="175"/>
    </row>
    <row r="28" spans="1:31" ht="15" customHeight="1">
      <c r="A28" s="178" t="s">
        <v>129</v>
      </c>
      <c r="B28" s="168" t="s">
        <v>130</v>
      </c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</row>
    <row r="29" spans="1:31" ht="33" customHeight="1">
      <c r="A29" s="178" t="s">
        <v>131</v>
      </c>
      <c r="B29" s="168" t="s">
        <v>252</v>
      </c>
      <c r="C29" s="175"/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5"/>
      <c r="AD29" s="175"/>
      <c r="AE29" s="175"/>
    </row>
    <row r="30" spans="1:31" ht="15" customHeight="1">
      <c r="A30" s="178" t="s">
        <v>132</v>
      </c>
      <c r="B30" s="168" t="s">
        <v>133</v>
      </c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</row>
    <row r="31" spans="1:31" ht="15" customHeight="1">
      <c r="A31" s="173" t="s">
        <v>134</v>
      </c>
      <c r="B31" s="174" t="s">
        <v>135</v>
      </c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</row>
    <row r="32" spans="1:31" ht="15" customHeight="1">
      <c r="A32" s="8" t="s">
        <v>136</v>
      </c>
      <c r="B32" s="26" t="s">
        <v>137</v>
      </c>
      <c r="C32" s="179">
        <f>C18-C23</f>
        <v>0</v>
      </c>
      <c r="D32" s="179">
        <f aca="true" t="shared" si="2" ref="D32:AE32">D18-D23</f>
        <v>0</v>
      </c>
      <c r="E32" s="179">
        <f t="shared" si="2"/>
        <v>0</v>
      </c>
      <c r="F32" s="179">
        <f t="shared" si="2"/>
        <v>0</v>
      </c>
      <c r="G32" s="179">
        <f t="shared" si="2"/>
        <v>0</v>
      </c>
      <c r="H32" s="179">
        <f t="shared" si="2"/>
        <v>0</v>
      </c>
      <c r="I32" s="179">
        <f t="shared" si="2"/>
        <v>0</v>
      </c>
      <c r="J32" s="179">
        <f t="shared" si="2"/>
        <v>0</v>
      </c>
      <c r="K32" s="179">
        <f t="shared" si="2"/>
        <v>0</v>
      </c>
      <c r="L32" s="179">
        <f t="shared" si="2"/>
        <v>0</v>
      </c>
      <c r="M32" s="179">
        <f t="shared" si="2"/>
        <v>0</v>
      </c>
      <c r="N32" s="179">
        <f t="shared" si="2"/>
        <v>0</v>
      </c>
      <c r="O32" s="179">
        <f t="shared" si="2"/>
        <v>0</v>
      </c>
      <c r="P32" s="179">
        <f t="shared" si="2"/>
        <v>0</v>
      </c>
      <c r="Q32" s="179">
        <f t="shared" si="2"/>
        <v>0</v>
      </c>
      <c r="R32" s="179">
        <f t="shared" si="2"/>
        <v>0</v>
      </c>
      <c r="S32" s="179">
        <f t="shared" si="2"/>
        <v>0</v>
      </c>
      <c r="T32" s="179">
        <f t="shared" si="2"/>
        <v>0</v>
      </c>
      <c r="U32" s="179">
        <f t="shared" si="2"/>
        <v>0</v>
      </c>
      <c r="V32" s="179">
        <f t="shared" si="2"/>
        <v>0</v>
      </c>
      <c r="W32" s="179">
        <f t="shared" si="2"/>
        <v>0</v>
      </c>
      <c r="X32" s="179">
        <f t="shared" si="2"/>
        <v>0</v>
      </c>
      <c r="Y32" s="179">
        <f t="shared" si="2"/>
        <v>0</v>
      </c>
      <c r="Z32" s="179">
        <f t="shared" si="2"/>
        <v>0</v>
      </c>
      <c r="AA32" s="179">
        <f t="shared" si="2"/>
        <v>0</v>
      </c>
      <c r="AB32" s="179">
        <f t="shared" si="2"/>
        <v>0</v>
      </c>
      <c r="AC32" s="179">
        <f t="shared" si="2"/>
        <v>0</v>
      </c>
      <c r="AD32" s="179">
        <f t="shared" si="2"/>
        <v>0</v>
      </c>
      <c r="AE32" s="179">
        <f t="shared" si="2"/>
        <v>0</v>
      </c>
    </row>
    <row r="33" spans="1:31" ht="15" customHeight="1">
      <c r="A33" s="11" t="s">
        <v>138</v>
      </c>
      <c r="B33" s="171" t="s">
        <v>139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</row>
    <row r="34" spans="1:31" ht="15" customHeight="1">
      <c r="A34" s="11" t="s">
        <v>140</v>
      </c>
      <c r="B34" s="171" t="s">
        <v>141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</row>
    <row r="35" spans="1:31" ht="15" customHeight="1">
      <c r="A35" s="8" t="s">
        <v>142</v>
      </c>
      <c r="B35" s="26" t="s">
        <v>156</v>
      </c>
      <c r="C35" s="179">
        <f>C32+C33-C34</f>
        <v>0</v>
      </c>
      <c r="D35" s="179">
        <f aca="true" t="shared" si="3" ref="D35:AE35">D32+D33-D34</f>
        <v>0</v>
      </c>
      <c r="E35" s="179">
        <f t="shared" si="3"/>
        <v>0</v>
      </c>
      <c r="F35" s="179">
        <f t="shared" si="3"/>
        <v>0</v>
      </c>
      <c r="G35" s="179">
        <f t="shared" si="3"/>
        <v>0</v>
      </c>
      <c r="H35" s="179">
        <f t="shared" si="3"/>
        <v>0</v>
      </c>
      <c r="I35" s="179">
        <f t="shared" si="3"/>
        <v>0</v>
      </c>
      <c r="J35" s="179">
        <f t="shared" si="3"/>
        <v>0</v>
      </c>
      <c r="K35" s="179">
        <f t="shared" si="3"/>
        <v>0</v>
      </c>
      <c r="L35" s="179">
        <f t="shared" si="3"/>
        <v>0</v>
      </c>
      <c r="M35" s="179">
        <f t="shared" si="3"/>
        <v>0</v>
      </c>
      <c r="N35" s="179">
        <f t="shared" si="3"/>
        <v>0</v>
      </c>
      <c r="O35" s="179">
        <f t="shared" si="3"/>
        <v>0</v>
      </c>
      <c r="P35" s="179">
        <f t="shared" si="3"/>
        <v>0</v>
      </c>
      <c r="Q35" s="179">
        <f t="shared" si="3"/>
        <v>0</v>
      </c>
      <c r="R35" s="179">
        <f t="shared" si="3"/>
        <v>0</v>
      </c>
      <c r="S35" s="179">
        <f t="shared" si="3"/>
        <v>0</v>
      </c>
      <c r="T35" s="179">
        <f t="shared" si="3"/>
        <v>0</v>
      </c>
      <c r="U35" s="179">
        <f t="shared" si="3"/>
        <v>0</v>
      </c>
      <c r="V35" s="179">
        <f t="shared" si="3"/>
        <v>0</v>
      </c>
      <c r="W35" s="179">
        <f t="shared" si="3"/>
        <v>0</v>
      </c>
      <c r="X35" s="179">
        <f t="shared" si="3"/>
        <v>0</v>
      </c>
      <c r="Y35" s="179">
        <f t="shared" si="3"/>
        <v>0</v>
      </c>
      <c r="Z35" s="179">
        <f t="shared" si="3"/>
        <v>0</v>
      </c>
      <c r="AA35" s="179">
        <f t="shared" si="3"/>
        <v>0</v>
      </c>
      <c r="AB35" s="179">
        <f t="shared" si="3"/>
        <v>0</v>
      </c>
      <c r="AC35" s="179">
        <f t="shared" si="3"/>
        <v>0</v>
      </c>
      <c r="AD35" s="179">
        <f t="shared" si="3"/>
        <v>0</v>
      </c>
      <c r="AE35" s="179">
        <f t="shared" si="3"/>
        <v>0</v>
      </c>
    </row>
    <row r="36" spans="1:31" ht="15" customHeight="1">
      <c r="A36" s="11" t="s">
        <v>143</v>
      </c>
      <c r="B36" s="171" t="s">
        <v>144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</row>
    <row r="37" spans="1:31" ht="15" customHeight="1">
      <c r="A37" s="11" t="s">
        <v>145</v>
      </c>
      <c r="B37" s="171" t="s">
        <v>146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</row>
    <row r="38" spans="1:31" ht="15" customHeight="1">
      <c r="A38" s="8" t="s">
        <v>115</v>
      </c>
      <c r="B38" s="26" t="s">
        <v>147</v>
      </c>
      <c r="C38" s="179">
        <f>C35+C36-C37</f>
        <v>0</v>
      </c>
      <c r="D38" s="179">
        <f aca="true" t="shared" si="4" ref="D38:AE38">D35+D36-D37</f>
        <v>0</v>
      </c>
      <c r="E38" s="179">
        <f t="shared" si="4"/>
        <v>0</v>
      </c>
      <c r="F38" s="179">
        <f t="shared" si="4"/>
        <v>0</v>
      </c>
      <c r="G38" s="179">
        <f t="shared" si="4"/>
        <v>0</v>
      </c>
      <c r="H38" s="179">
        <f t="shared" si="4"/>
        <v>0</v>
      </c>
      <c r="I38" s="179">
        <f t="shared" si="4"/>
        <v>0</v>
      </c>
      <c r="J38" s="179">
        <f t="shared" si="4"/>
        <v>0</v>
      </c>
      <c r="K38" s="179">
        <f t="shared" si="4"/>
        <v>0</v>
      </c>
      <c r="L38" s="179">
        <f t="shared" si="4"/>
        <v>0</v>
      </c>
      <c r="M38" s="179">
        <f t="shared" si="4"/>
        <v>0</v>
      </c>
      <c r="N38" s="179">
        <f t="shared" si="4"/>
        <v>0</v>
      </c>
      <c r="O38" s="179">
        <f t="shared" si="4"/>
        <v>0</v>
      </c>
      <c r="P38" s="179">
        <f t="shared" si="4"/>
        <v>0</v>
      </c>
      <c r="Q38" s="179">
        <f t="shared" si="4"/>
        <v>0</v>
      </c>
      <c r="R38" s="179">
        <f t="shared" si="4"/>
        <v>0</v>
      </c>
      <c r="S38" s="179">
        <f t="shared" si="4"/>
        <v>0</v>
      </c>
      <c r="T38" s="179">
        <f t="shared" si="4"/>
        <v>0</v>
      </c>
      <c r="U38" s="179">
        <f t="shared" si="4"/>
        <v>0</v>
      </c>
      <c r="V38" s="179">
        <f t="shared" si="4"/>
        <v>0</v>
      </c>
      <c r="W38" s="179">
        <f t="shared" si="4"/>
        <v>0</v>
      </c>
      <c r="X38" s="179">
        <f t="shared" si="4"/>
        <v>0</v>
      </c>
      <c r="Y38" s="179">
        <f t="shared" si="4"/>
        <v>0</v>
      </c>
      <c r="Z38" s="179">
        <f t="shared" si="4"/>
        <v>0</v>
      </c>
      <c r="AA38" s="179">
        <f t="shared" si="4"/>
        <v>0</v>
      </c>
      <c r="AB38" s="179">
        <f t="shared" si="4"/>
        <v>0</v>
      </c>
      <c r="AC38" s="179">
        <f t="shared" si="4"/>
        <v>0</v>
      </c>
      <c r="AD38" s="179">
        <f t="shared" si="4"/>
        <v>0</v>
      </c>
      <c r="AE38" s="179">
        <f t="shared" si="4"/>
        <v>0</v>
      </c>
    </row>
    <row r="39" spans="1:31" ht="15" customHeight="1">
      <c r="A39" s="25" t="s">
        <v>148</v>
      </c>
      <c r="B39" s="174" t="s">
        <v>157</v>
      </c>
      <c r="C39" s="175"/>
      <c r="D39" s="175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175"/>
      <c r="AA39" s="175"/>
      <c r="AB39" s="175"/>
      <c r="AC39" s="175"/>
      <c r="AD39" s="175"/>
      <c r="AE39" s="175"/>
    </row>
    <row r="40" spans="1:31" ht="15" customHeight="1">
      <c r="A40" s="181" t="s">
        <v>150</v>
      </c>
      <c r="B40" s="26" t="s">
        <v>149</v>
      </c>
      <c r="C40" s="179">
        <f>C38+C39</f>
        <v>0</v>
      </c>
      <c r="D40" s="179">
        <f aca="true" t="shared" si="5" ref="D40:AE40">D38+D39</f>
        <v>0</v>
      </c>
      <c r="E40" s="179">
        <f t="shared" si="5"/>
        <v>0</v>
      </c>
      <c r="F40" s="179">
        <f t="shared" si="5"/>
        <v>0</v>
      </c>
      <c r="G40" s="179">
        <f t="shared" si="5"/>
        <v>0</v>
      </c>
      <c r="H40" s="179">
        <f t="shared" si="5"/>
        <v>0</v>
      </c>
      <c r="I40" s="179">
        <f t="shared" si="5"/>
        <v>0</v>
      </c>
      <c r="J40" s="179">
        <f t="shared" si="5"/>
        <v>0</v>
      </c>
      <c r="K40" s="179">
        <f t="shared" si="5"/>
        <v>0</v>
      </c>
      <c r="L40" s="179">
        <f t="shared" si="5"/>
        <v>0</v>
      </c>
      <c r="M40" s="179">
        <f t="shared" si="5"/>
        <v>0</v>
      </c>
      <c r="N40" s="179">
        <f t="shared" si="5"/>
        <v>0</v>
      </c>
      <c r="O40" s="179">
        <f t="shared" si="5"/>
        <v>0</v>
      </c>
      <c r="P40" s="179">
        <f t="shared" si="5"/>
        <v>0</v>
      </c>
      <c r="Q40" s="179">
        <f t="shared" si="5"/>
        <v>0</v>
      </c>
      <c r="R40" s="179">
        <f t="shared" si="5"/>
        <v>0</v>
      </c>
      <c r="S40" s="179">
        <f t="shared" si="5"/>
        <v>0</v>
      </c>
      <c r="T40" s="179">
        <f t="shared" si="5"/>
        <v>0</v>
      </c>
      <c r="U40" s="179">
        <f t="shared" si="5"/>
        <v>0</v>
      </c>
      <c r="V40" s="179">
        <f t="shared" si="5"/>
        <v>0</v>
      </c>
      <c r="W40" s="179">
        <f t="shared" si="5"/>
        <v>0</v>
      </c>
      <c r="X40" s="179">
        <f t="shared" si="5"/>
        <v>0</v>
      </c>
      <c r="Y40" s="179">
        <f t="shared" si="5"/>
        <v>0</v>
      </c>
      <c r="Z40" s="179">
        <f t="shared" si="5"/>
        <v>0</v>
      </c>
      <c r="AA40" s="179">
        <f t="shared" si="5"/>
        <v>0</v>
      </c>
      <c r="AB40" s="179">
        <f t="shared" si="5"/>
        <v>0</v>
      </c>
      <c r="AC40" s="179">
        <f t="shared" si="5"/>
        <v>0</v>
      </c>
      <c r="AD40" s="179">
        <f t="shared" si="5"/>
        <v>0</v>
      </c>
      <c r="AE40" s="179">
        <f t="shared" si="5"/>
        <v>0</v>
      </c>
    </row>
    <row r="41" spans="1:31" ht="15" customHeight="1">
      <c r="A41" s="180" t="s">
        <v>152</v>
      </c>
      <c r="B41" s="171" t="s">
        <v>151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</row>
    <row r="42" spans="1:31" ht="15" customHeight="1">
      <c r="A42" s="180" t="s">
        <v>154</v>
      </c>
      <c r="B42" s="171" t="s">
        <v>153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</row>
    <row r="43" spans="1:31" ht="15" customHeight="1">
      <c r="A43" s="256" t="s">
        <v>158</v>
      </c>
      <c r="B43" s="244" t="s">
        <v>155</v>
      </c>
      <c r="C43" s="245">
        <f>C40-C41-C42</f>
        <v>0</v>
      </c>
      <c r="D43" s="245">
        <f aca="true" t="shared" si="6" ref="D43:AE43">D40-D41-D42</f>
        <v>0</v>
      </c>
      <c r="E43" s="245">
        <f t="shared" si="6"/>
        <v>0</v>
      </c>
      <c r="F43" s="245">
        <f t="shared" si="6"/>
        <v>0</v>
      </c>
      <c r="G43" s="245">
        <f t="shared" si="6"/>
        <v>0</v>
      </c>
      <c r="H43" s="245">
        <f t="shared" si="6"/>
        <v>0</v>
      </c>
      <c r="I43" s="245">
        <f>I40-I41-I42</f>
        <v>0</v>
      </c>
      <c r="J43" s="245">
        <f t="shared" si="6"/>
        <v>0</v>
      </c>
      <c r="K43" s="245">
        <f t="shared" si="6"/>
        <v>0</v>
      </c>
      <c r="L43" s="245">
        <f t="shared" si="6"/>
        <v>0</v>
      </c>
      <c r="M43" s="245">
        <f t="shared" si="6"/>
        <v>0</v>
      </c>
      <c r="N43" s="245">
        <f t="shared" si="6"/>
        <v>0</v>
      </c>
      <c r="O43" s="245">
        <f t="shared" si="6"/>
        <v>0</v>
      </c>
      <c r="P43" s="245">
        <f t="shared" si="6"/>
        <v>0</v>
      </c>
      <c r="Q43" s="245">
        <f t="shared" si="6"/>
        <v>0</v>
      </c>
      <c r="R43" s="245">
        <f t="shared" si="6"/>
        <v>0</v>
      </c>
      <c r="S43" s="245">
        <f t="shared" si="6"/>
        <v>0</v>
      </c>
      <c r="T43" s="245">
        <f t="shared" si="6"/>
        <v>0</v>
      </c>
      <c r="U43" s="245">
        <f t="shared" si="6"/>
        <v>0</v>
      </c>
      <c r="V43" s="245">
        <f t="shared" si="6"/>
        <v>0</v>
      </c>
      <c r="W43" s="245">
        <f t="shared" si="6"/>
        <v>0</v>
      </c>
      <c r="X43" s="245">
        <f t="shared" si="6"/>
        <v>0</v>
      </c>
      <c r="Y43" s="245">
        <f t="shared" si="6"/>
        <v>0</v>
      </c>
      <c r="Z43" s="245">
        <f t="shared" si="6"/>
        <v>0</v>
      </c>
      <c r="AA43" s="245">
        <f t="shared" si="6"/>
        <v>0</v>
      </c>
      <c r="AB43" s="245">
        <f t="shared" si="6"/>
        <v>0</v>
      </c>
      <c r="AC43" s="245">
        <f t="shared" si="6"/>
        <v>0</v>
      </c>
      <c r="AD43" s="245">
        <f t="shared" si="6"/>
        <v>0</v>
      </c>
      <c r="AE43" s="245">
        <f t="shared" si="6"/>
        <v>0</v>
      </c>
    </row>
    <row r="46" ht="12.75">
      <c r="B46" s="196" t="s">
        <v>242</v>
      </c>
    </row>
    <row r="47" spans="1:31" s="175" customFormat="1" ht="12.75">
      <c r="A47"/>
      <c r="B47"/>
      <c r="C47" s="22" t="s">
        <v>45</v>
      </c>
      <c r="D47" s="22" t="s">
        <v>45</v>
      </c>
      <c r="E47" s="22" t="s">
        <v>45</v>
      </c>
      <c r="F47" s="22" t="s">
        <v>45</v>
      </c>
      <c r="G47" s="22" t="s">
        <v>45</v>
      </c>
      <c r="H47" s="22" t="s">
        <v>45</v>
      </c>
      <c r="I47" s="22" t="s">
        <v>45</v>
      </c>
      <c r="J47" s="22" t="s">
        <v>45</v>
      </c>
      <c r="K47" s="22" t="s">
        <v>45</v>
      </c>
      <c r="L47" s="22" t="s">
        <v>45</v>
      </c>
      <c r="M47" s="22" t="s">
        <v>45</v>
      </c>
      <c r="N47" s="22" t="s">
        <v>45</v>
      </c>
      <c r="O47" s="22" t="s">
        <v>45</v>
      </c>
      <c r="P47" s="22" t="s">
        <v>45</v>
      </c>
      <c r="Q47" s="22" t="s">
        <v>45</v>
      </c>
      <c r="R47" s="22" t="s">
        <v>45</v>
      </c>
      <c r="S47" s="22" t="s">
        <v>45</v>
      </c>
      <c r="T47" s="22" t="s">
        <v>45</v>
      </c>
      <c r="U47" s="22" t="s">
        <v>45</v>
      </c>
      <c r="V47" s="22" t="s">
        <v>45</v>
      </c>
      <c r="W47" s="22" t="s">
        <v>45</v>
      </c>
      <c r="X47" s="22" t="s">
        <v>45</v>
      </c>
      <c r="Y47" s="22" t="s">
        <v>45</v>
      </c>
      <c r="Z47" s="22" t="s">
        <v>45</v>
      </c>
      <c r="AA47" s="22" t="s">
        <v>45</v>
      </c>
      <c r="AB47" s="22" t="s">
        <v>45</v>
      </c>
      <c r="AC47" s="22" t="s">
        <v>45</v>
      </c>
      <c r="AD47" s="22" t="s">
        <v>45</v>
      </c>
      <c r="AE47" s="22" t="s">
        <v>45</v>
      </c>
    </row>
    <row r="48" spans="1:31" ht="12.75">
      <c r="A48" s="183" t="s">
        <v>4</v>
      </c>
      <c r="B48" s="184" t="s">
        <v>5</v>
      </c>
      <c r="C48" s="185" t="s">
        <v>36</v>
      </c>
      <c r="D48" s="185" t="s">
        <v>36</v>
      </c>
      <c r="E48" s="185" t="s">
        <v>36</v>
      </c>
      <c r="F48" s="185" t="s">
        <v>36</v>
      </c>
      <c r="G48" s="185" t="s">
        <v>36</v>
      </c>
      <c r="H48" s="185" t="s">
        <v>36</v>
      </c>
      <c r="I48" s="185" t="s">
        <v>36</v>
      </c>
      <c r="J48" s="185" t="s">
        <v>36</v>
      </c>
      <c r="K48" s="185" t="s">
        <v>36</v>
      </c>
      <c r="L48" s="185" t="s">
        <v>36</v>
      </c>
      <c r="M48" s="185" t="s">
        <v>36</v>
      </c>
      <c r="N48" s="185" t="s">
        <v>36</v>
      </c>
      <c r="O48" s="185" t="s">
        <v>36</v>
      </c>
      <c r="P48" s="185" t="s">
        <v>36</v>
      </c>
      <c r="Q48" s="185" t="s">
        <v>36</v>
      </c>
      <c r="R48" s="185" t="s">
        <v>36</v>
      </c>
      <c r="S48" s="185" t="s">
        <v>36</v>
      </c>
      <c r="T48" s="185" t="s">
        <v>36</v>
      </c>
      <c r="U48" s="185" t="s">
        <v>36</v>
      </c>
      <c r="V48" s="185" t="s">
        <v>36</v>
      </c>
      <c r="W48" s="185" t="s">
        <v>36</v>
      </c>
      <c r="X48" s="185" t="s">
        <v>36</v>
      </c>
      <c r="Y48" s="185" t="s">
        <v>36</v>
      </c>
      <c r="Z48" s="185" t="s">
        <v>36</v>
      </c>
      <c r="AA48" s="185" t="s">
        <v>36</v>
      </c>
      <c r="AB48" s="185" t="s">
        <v>36</v>
      </c>
      <c r="AC48" s="185" t="s">
        <v>36</v>
      </c>
      <c r="AD48" s="185" t="s">
        <v>36</v>
      </c>
      <c r="AE48" s="185" t="s">
        <v>36</v>
      </c>
    </row>
    <row r="49" spans="1:31" ht="15" customHeight="1">
      <c r="A49" s="11" t="s">
        <v>113</v>
      </c>
      <c r="B49" s="171" t="s">
        <v>114</v>
      </c>
      <c r="C49" s="172">
        <f>SUM(C50:C53)</f>
        <v>0</v>
      </c>
      <c r="D49" s="172">
        <f aca="true" t="shared" si="7" ref="D49:AE49">SUM(D50:D53)</f>
        <v>0</v>
      </c>
      <c r="E49" s="172">
        <f t="shared" si="7"/>
        <v>0</v>
      </c>
      <c r="F49" s="172">
        <f t="shared" si="7"/>
        <v>0</v>
      </c>
      <c r="G49" s="172">
        <f t="shared" si="7"/>
        <v>0</v>
      </c>
      <c r="H49" s="172">
        <f t="shared" si="7"/>
        <v>0</v>
      </c>
      <c r="I49" s="172">
        <f t="shared" si="7"/>
        <v>0</v>
      </c>
      <c r="J49" s="172">
        <f t="shared" si="7"/>
        <v>0</v>
      </c>
      <c r="K49" s="172">
        <f t="shared" si="7"/>
        <v>0</v>
      </c>
      <c r="L49" s="172">
        <f t="shared" si="7"/>
        <v>0</v>
      </c>
      <c r="M49" s="172">
        <f t="shared" si="7"/>
        <v>0</v>
      </c>
      <c r="N49" s="172">
        <f t="shared" si="7"/>
        <v>0</v>
      </c>
      <c r="O49" s="172">
        <f t="shared" si="7"/>
        <v>0</v>
      </c>
      <c r="P49" s="172">
        <f t="shared" si="7"/>
        <v>0</v>
      </c>
      <c r="Q49" s="172">
        <f t="shared" si="7"/>
        <v>0</v>
      </c>
      <c r="R49" s="172">
        <f t="shared" si="7"/>
        <v>0</v>
      </c>
      <c r="S49" s="172">
        <f t="shared" si="7"/>
        <v>0</v>
      </c>
      <c r="T49" s="172">
        <f t="shared" si="7"/>
        <v>0</v>
      </c>
      <c r="U49" s="172">
        <f t="shared" si="7"/>
        <v>0</v>
      </c>
      <c r="V49" s="172">
        <f t="shared" si="7"/>
        <v>0</v>
      </c>
      <c r="W49" s="172">
        <f t="shared" si="7"/>
        <v>0</v>
      </c>
      <c r="X49" s="172">
        <f t="shared" si="7"/>
        <v>0</v>
      </c>
      <c r="Y49" s="172">
        <f t="shared" si="7"/>
        <v>0</v>
      </c>
      <c r="Z49" s="172">
        <f t="shared" si="7"/>
        <v>0</v>
      </c>
      <c r="AA49" s="172">
        <f t="shared" si="7"/>
        <v>0</v>
      </c>
      <c r="AB49" s="172">
        <f t="shared" si="7"/>
        <v>0</v>
      </c>
      <c r="AC49" s="172">
        <f t="shared" si="7"/>
        <v>0</v>
      </c>
      <c r="AD49" s="172">
        <f t="shared" si="7"/>
        <v>0</v>
      </c>
      <c r="AE49" s="172">
        <f t="shared" si="7"/>
        <v>0</v>
      </c>
    </row>
    <row r="50" spans="1:31" ht="15" customHeight="1">
      <c r="A50" s="173" t="s">
        <v>115</v>
      </c>
      <c r="B50" s="174" t="s">
        <v>116</v>
      </c>
      <c r="C50" s="175"/>
      <c r="D50" s="175"/>
      <c r="E50" s="175"/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75"/>
      <c r="R50" s="175"/>
      <c r="S50" s="175"/>
      <c r="T50" s="175"/>
      <c r="U50" s="175"/>
      <c r="V50" s="175"/>
      <c r="W50" s="175"/>
      <c r="X50" s="175"/>
      <c r="Y50" s="175"/>
      <c r="Z50" s="175"/>
      <c r="AA50" s="175"/>
      <c r="AB50" s="175"/>
      <c r="AC50" s="175"/>
      <c r="AD50" s="175"/>
      <c r="AE50" s="175"/>
    </row>
    <row r="51" spans="1:31" ht="15" customHeight="1">
      <c r="A51" s="173" t="s">
        <v>117</v>
      </c>
      <c r="B51" s="174" t="s">
        <v>118</v>
      </c>
      <c r="C51" s="175"/>
      <c r="D51" s="175"/>
      <c r="E51" s="175"/>
      <c r="F51" s="175"/>
      <c r="G51" s="175"/>
      <c r="H51" s="175"/>
      <c r="I51" s="175"/>
      <c r="J51" s="175"/>
      <c r="K51" s="175"/>
      <c r="L51" s="175"/>
      <c r="M51" s="175"/>
      <c r="N51" s="175"/>
      <c r="O51" s="175"/>
      <c r="P51" s="175"/>
      <c r="Q51" s="175"/>
      <c r="R51" s="175"/>
      <c r="S51" s="175"/>
      <c r="T51" s="175"/>
      <c r="U51" s="175"/>
      <c r="V51" s="175"/>
      <c r="W51" s="175"/>
      <c r="X51" s="175"/>
      <c r="Y51" s="175"/>
      <c r="Z51" s="175"/>
      <c r="AA51" s="175"/>
      <c r="AB51" s="175"/>
      <c r="AC51" s="175"/>
      <c r="AD51" s="175"/>
      <c r="AE51" s="175"/>
    </row>
    <row r="52" spans="1:31" ht="15" customHeight="1">
      <c r="A52" s="173" t="s">
        <v>119</v>
      </c>
      <c r="B52" s="174" t="s">
        <v>120</v>
      </c>
      <c r="C52" s="175"/>
      <c r="D52" s="175"/>
      <c r="E52" s="175"/>
      <c r="F52" s="175"/>
      <c r="G52" s="175"/>
      <c r="H52" s="175"/>
      <c r="I52" s="175"/>
      <c r="J52" s="175"/>
      <c r="K52" s="175"/>
      <c r="L52" s="175"/>
      <c r="M52" s="175"/>
      <c r="N52" s="175"/>
      <c r="O52" s="175"/>
      <c r="P52" s="175"/>
      <c r="Q52" s="175"/>
      <c r="R52" s="175"/>
      <c r="S52" s="175"/>
      <c r="T52" s="175"/>
      <c r="U52" s="175"/>
      <c r="V52" s="175"/>
      <c r="W52" s="175"/>
      <c r="X52" s="175"/>
      <c r="Y52" s="175"/>
      <c r="Z52" s="175"/>
      <c r="AA52" s="175"/>
      <c r="AB52" s="175"/>
      <c r="AC52" s="175"/>
      <c r="AD52" s="175"/>
      <c r="AE52" s="175"/>
    </row>
    <row r="53" spans="1:31" ht="15" customHeight="1">
      <c r="A53" s="173" t="s">
        <v>121</v>
      </c>
      <c r="B53" s="174" t="s">
        <v>122</v>
      </c>
      <c r="C53" s="175"/>
      <c r="D53" s="175"/>
      <c r="E53" s="175"/>
      <c r="F53" s="175"/>
      <c r="G53" s="175"/>
      <c r="H53" s="175"/>
      <c r="I53" s="175"/>
      <c r="J53" s="175"/>
      <c r="K53" s="175"/>
      <c r="L53" s="175"/>
      <c r="M53" s="175"/>
      <c r="N53" s="175"/>
      <c r="O53" s="175"/>
      <c r="P53" s="175"/>
      <c r="Q53" s="175"/>
      <c r="R53" s="175"/>
      <c r="S53" s="175"/>
      <c r="T53" s="175"/>
      <c r="U53" s="175"/>
      <c r="V53" s="175"/>
      <c r="W53" s="175"/>
      <c r="X53" s="175"/>
      <c r="Y53" s="175"/>
      <c r="Z53" s="175"/>
      <c r="AA53" s="175"/>
      <c r="AB53" s="175"/>
      <c r="AC53" s="175"/>
      <c r="AD53" s="175"/>
      <c r="AE53" s="175"/>
    </row>
    <row r="54" spans="1:31" ht="15" customHeight="1">
      <c r="A54" s="176" t="s">
        <v>123</v>
      </c>
      <c r="B54" s="177" t="s">
        <v>124</v>
      </c>
      <c r="C54" s="172">
        <f aca="true" t="shared" si="8" ref="C54:AE54">SUM(C55:C62)</f>
        <v>0</v>
      </c>
      <c r="D54" s="172">
        <f t="shared" si="8"/>
        <v>0</v>
      </c>
      <c r="E54" s="172">
        <f t="shared" si="8"/>
        <v>0</v>
      </c>
      <c r="F54" s="172">
        <f t="shared" si="8"/>
        <v>0</v>
      </c>
      <c r="G54" s="172">
        <f t="shared" si="8"/>
        <v>0</v>
      </c>
      <c r="H54" s="172">
        <f t="shared" si="8"/>
        <v>0</v>
      </c>
      <c r="I54" s="172">
        <f t="shared" si="8"/>
        <v>0</v>
      </c>
      <c r="J54" s="172">
        <f t="shared" si="8"/>
        <v>0</v>
      </c>
      <c r="K54" s="172">
        <f t="shared" si="8"/>
        <v>0</v>
      </c>
      <c r="L54" s="172">
        <f t="shared" si="8"/>
        <v>0</v>
      </c>
      <c r="M54" s="172">
        <f t="shared" si="8"/>
        <v>0</v>
      </c>
      <c r="N54" s="172">
        <f t="shared" si="8"/>
        <v>0</v>
      </c>
      <c r="O54" s="172">
        <f t="shared" si="8"/>
        <v>0</v>
      </c>
      <c r="P54" s="172">
        <f t="shared" si="8"/>
        <v>0</v>
      </c>
      <c r="Q54" s="172">
        <f t="shared" si="8"/>
        <v>0</v>
      </c>
      <c r="R54" s="172">
        <f t="shared" si="8"/>
        <v>0</v>
      </c>
      <c r="S54" s="172">
        <f t="shared" si="8"/>
        <v>0</v>
      </c>
      <c r="T54" s="172">
        <f t="shared" si="8"/>
        <v>0</v>
      </c>
      <c r="U54" s="172">
        <f t="shared" si="8"/>
        <v>0</v>
      </c>
      <c r="V54" s="172">
        <f t="shared" si="8"/>
        <v>0</v>
      </c>
      <c r="W54" s="172">
        <f t="shared" si="8"/>
        <v>0</v>
      </c>
      <c r="X54" s="172">
        <f t="shared" si="8"/>
        <v>0</v>
      </c>
      <c r="Y54" s="172">
        <f t="shared" si="8"/>
        <v>0</v>
      </c>
      <c r="Z54" s="172">
        <f t="shared" si="8"/>
        <v>0</v>
      </c>
      <c r="AA54" s="172">
        <f t="shared" si="8"/>
        <v>0</v>
      </c>
      <c r="AB54" s="172">
        <f t="shared" si="8"/>
        <v>0</v>
      </c>
      <c r="AC54" s="172">
        <f t="shared" si="8"/>
        <v>0</v>
      </c>
      <c r="AD54" s="172">
        <f t="shared" si="8"/>
        <v>0</v>
      </c>
      <c r="AE54" s="172">
        <f t="shared" si="8"/>
        <v>0</v>
      </c>
    </row>
    <row r="55" spans="1:31" ht="15" customHeight="1">
      <c r="A55" s="178" t="s">
        <v>115</v>
      </c>
      <c r="B55" s="168" t="s">
        <v>125</v>
      </c>
      <c r="C55" s="175"/>
      <c r="D55" s="175"/>
      <c r="E55" s="175"/>
      <c r="F55" s="175"/>
      <c r="G55" s="175"/>
      <c r="H55" s="175"/>
      <c r="I55" s="175"/>
      <c r="J55" s="175"/>
      <c r="K55" s="175"/>
      <c r="L55" s="175"/>
      <c r="M55" s="175"/>
      <c r="N55" s="175"/>
      <c r="O55" s="175"/>
      <c r="P55" s="175"/>
      <c r="Q55" s="175"/>
      <c r="R55" s="175"/>
      <c r="S55" s="175"/>
      <c r="T55" s="175"/>
      <c r="U55" s="175"/>
      <c r="V55" s="175"/>
      <c r="W55" s="175"/>
      <c r="X55" s="175"/>
      <c r="Y55" s="175"/>
      <c r="Z55" s="175"/>
      <c r="AA55" s="175"/>
      <c r="AB55" s="175"/>
      <c r="AC55" s="175"/>
      <c r="AD55" s="175"/>
      <c r="AE55" s="175"/>
    </row>
    <row r="56" spans="1:31" ht="15" customHeight="1">
      <c r="A56" s="178" t="s">
        <v>117</v>
      </c>
      <c r="B56" s="168" t="s">
        <v>126</v>
      </c>
      <c r="C56" s="175"/>
      <c r="D56" s="175"/>
      <c r="E56" s="175"/>
      <c r="F56" s="175"/>
      <c r="G56" s="175"/>
      <c r="H56" s="175"/>
      <c r="I56" s="175"/>
      <c r="J56" s="175"/>
      <c r="K56" s="175"/>
      <c r="L56" s="175"/>
      <c r="M56" s="175"/>
      <c r="N56" s="175"/>
      <c r="O56" s="175"/>
      <c r="P56" s="175"/>
      <c r="Q56" s="175"/>
      <c r="R56" s="175"/>
      <c r="S56" s="175"/>
      <c r="T56" s="175"/>
      <c r="U56" s="175"/>
      <c r="V56" s="175"/>
      <c r="W56" s="175"/>
      <c r="X56" s="175"/>
      <c r="Y56" s="175"/>
      <c r="Z56" s="175"/>
      <c r="AA56" s="175"/>
      <c r="AB56" s="175"/>
      <c r="AC56" s="175"/>
      <c r="AD56" s="175"/>
      <c r="AE56" s="175"/>
    </row>
    <row r="57" spans="1:31" ht="15" customHeight="1">
      <c r="A57" s="178" t="s">
        <v>119</v>
      </c>
      <c r="B57" s="168" t="s">
        <v>127</v>
      </c>
      <c r="C57" s="175"/>
      <c r="D57" s="175"/>
      <c r="E57" s="175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5"/>
      <c r="V57" s="175"/>
      <c r="W57" s="175"/>
      <c r="X57" s="175"/>
      <c r="Y57" s="175"/>
      <c r="Z57" s="175"/>
      <c r="AA57" s="175"/>
      <c r="AB57" s="175"/>
      <c r="AC57" s="175"/>
      <c r="AD57" s="175"/>
      <c r="AE57" s="175"/>
    </row>
    <row r="58" spans="1:31" ht="15" customHeight="1">
      <c r="A58" s="178" t="s">
        <v>121</v>
      </c>
      <c r="B58" s="168" t="s">
        <v>128</v>
      </c>
      <c r="C58" s="175"/>
      <c r="D58" s="175"/>
      <c r="E58" s="175"/>
      <c r="F58" s="175"/>
      <c r="G58" s="175"/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175"/>
      <c r="T58" s="175"/>
      <c r="U58" s="175"/>
      <c r="V58" s="175"/>
      <c r="W58" s="175"/>
      <c r="X58" s="175"/>
      <c r="Y58" s="175"/>
      <c r="Z58" s="175"/>
      <c r="AA58" s="175"/>
      <c r="AB58" s="175"/>
      <c r="AC58" s="175"/>
      <c r="AD58" s="175"/>
      <c r="AE58" s="175"/>
    </row>
    <row r="59" spans="1:31" ht="15" customHeight="1">
      <c r="A59" s="178" t="s">
        <v>129</v>
      </c>
      <c r="B59" s="168" t="s">
        <v>130</v>
      </c>
      <c r="C59" s="175"/>
      <c r="D59" s="175"/>
      <c r="E59" s="175"/>
      <c r="F59" s="175"/>
      <c r="G59" s="175"/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175"/>
      <c r="T59" s="175"/>
      <c r="U59" s="175"/>
      <c r="V59" s="175"/>
      <c r="W59" s="175"/>
      <c r="X59" s="175"/>
      <c r="Y59" s="175"/>
      <c r="Z59" s="175"/>
      <c r="AA59" s="175"/>
      <c r="AB59" s="175"/>
      <c r="AC59" s="175"/>
      <c r="AD59" s="175"/>
      <c r="AE59" s="175"/>
    </row>
    <row r="60" spans="1:31" ht="29.25" customHeight="1">
      <c r="A60" s="178" t="s">
        <v>131</v>
      </c>
      <c r="B60" s="168" t="s">
        <v>252</v>
      </c>
      <c r="C60" s="175"/>
      <c r="D60" s="175"/>
      <c r="E60" s="175"/>
      <c r="F60" s="175"/>
      <c r="G60" s="175"/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175"/>
      <c r="T60" s="175"/>
      <c r="U60" s="175"/>
      <c r="V60" s="175"/>
      <c r="W60" s="175"/>
      <c r="X60" s="175"/>
      <c r="Y60" s="175"/>
      <c r="Z60" s="175"/>
      <c r="AA60" s="175"/>
      <c r="AB60" s="175"/>
      <c r="AC60" s="175"/>
      <c r="AD60" s="175"/>
      <c r="AE60" s="175"/>
    </row>
    <row r="61" spans="1:31" ht="15" customHeight="1">
      <c r="A61" s="178" t="s">
        <v>132</v>
      </c>
      <c r="B61" s="168" t="s">
        <v>133</v>
      </c>
      <c r="C61" s="175"/>
      <c r="D61" s="175"/>
      <c r="E61" s="175"/>
      <c r="F61" s="175"/>
      <c r="G61" s="175"/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175"/>
      <c r="T61" s="175"/>
      <c r="U61" s="175"/>
      <c r="V61" s="175"/>
      <c r="W61" s="175"/>
      <c r="X61" s="175"/>
      <c r="Y61" s="175"/>
      <c r="Z61" s="175"/>
      <c r="AA61" s="175"/>
      <c r="AB61" s="175"/>
      <c r="AC61" s="175"/>
      <c r="AD61" s="175"/>
      <c r="AE61" s="175"/>
    </row>
    <row r="62" spans="1:31" ht="15" customHeight="1">
      <c r="A62" s="173" t="s">
        <v>134</v>
      </c>
      <c r="B62" s="174" t="s">
        <v>135</v>
      </c>
      <c r="C62" s="175"/>
      <c r="D62" s="175"/>
      <c r="E62" s="175"/>
      <c r="F62" s="175"/>
      <c r="G62" s="175"/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175"/>
      <c r="T62" s="175"/>
      <c r="U62" s="175"/>
      <c r="V62" s="175"/>
      <c r="W62" s="175"/>
      <c r="X62" s="175"/>
      <c r="Y62" s="175"/>
      <c r="Z62" s="175"/>
      <c r="AA62" s="175"/>
      <c r="AB62" s="175"/>
      <c r="AC62" s="175"/>
      <c r="AD62" s="175"/>
      <c r="AE62" s="175"/>
    </row>
    <row r="63" spans="1:31" ht="15" customHeight="1">
      <c r="A63" s="8" t="s">
        <v>136</v>
      </c>
      <c r="B63" s="26" t="s">
        <v>137</v>
      </c>
      <c r="C63" s="179">
        <f>C49-C54</f>
        <v>0</v>
      </c>
      <c r="D63" s="179">
        <f aca="true" t="shared" si="9" ref="D63:AE63">D49-D54</f>
        <v>0</v>
      </c>
      <c r="E63" s="179">
        <f t="shared" si="9"/>
        <v>0</v>
      </c>
      <c r="F63" s="179">
        <f t="shared" si="9"/>
        <v>0</v>
      </c>
      <c r="G63" s="179">
        <f t="shared" si="9"/>
        <v>0</v>
      </c>
      <c r="H63" s="179">
        <f t="shared" si="9"/>
        <v>0</v>
      </c>
      <c r="I63" s="179">
        <f t="shared" si="9"/>
        <v>0</v>
      </c>
      <c r="J63" s="179">
        <f t="shared" si="9"/>
        <v>0</v>
      </c>
      <c r="K63" s="179">
        <f t="shared" si="9"/>
        <v>0</v>
      </c>
      <c r="L63" s="179">
        <f t="shared" si="9"/>
        <v>0</v>
      </c>
      <c r="M63" s="179">
        <f t="shared" si="9"/>
        <v>0</v>
      </c>
      <c r="N63" s="179">
        <f t="shared" si="9"/>
        <v>0</v>
      </c>
      <c r="O63" s="179">
        <f t="shared" si="9"/>
        <v>0</v>
      </c>
      <c r="P63" s="179">
        <f t="shared" si="9"/>
        <v>0</v>
      </c>
      <c r="Q63" s="179">
        <f t="shared" si="9"/>
        <v>0</v>
      </c>
      <c r="R63" s="179">
        <f t="shared" si="9"/>
        <v>0</v>
      </c>
      <c r="S63" s="179">
        <f t="shared" si="9"/>
        <v>0</v>
      </c>
      <c r="T63" s="179">
        <f t="shared" si="9"/>
        <v>0</v>
      </c>
      <c r="U63" s="179">
        <f t="shared" si="9"/>
        <v>0</v>
      </c>
      <c r="V63" s="179">
        <f t="shared" si="9"/>
        <v>0</v>
      </c>
      <c r="W63" s="179">
        <f t="shared" si="9"/>
        <v>0</v>
      </c>
      <c r="X63" s="179">
        <f t="shared" si="9"/>
        <v>0</v>
      </c>
      <c r="Y63" s="179">
        <f t="shared" si="9"/>
        <v>0</v>
      </c>
      <c r="Z63" s="179">
        <f t="shared" si="9"/>
        <v>0</v>
      </c>
      <c r="AA63" s="179">
        <f t="shared" si="9"/>
        <v>0</v>
      </c>
      <c r="AB63" s="179">
        <f t="shared" si="9"/>
        <v>0</v>
      </c>
      <c r="AC63" s="179">
        <f t="shared" si="9"/>
        <v>0</v>
      </c>
      <c r="AD63" s="179">
        <f t="shared" si="9"/>
        <v>0</v>
      </c>
      <c r="AE63" s="179">
        <f t="shared" si="9"/>
        <v>0</v>
      </c>
    </row>
    <row r="64" spans="1:31" ht="15" customHeight="1">
      <c r="A64" s="11" t="s">
        <v>138</v>
      </c>
      <c r="B64" s="171" t="s">
        <v>139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</row>
    <row r="65" spans="1:31" ht="15" customHeight="1">
      <c r="A65" s="11" t="s">
        <v>140</v>
      </c>
      <c r="B65" s="171" t="s">
        <v>141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</row>
    <row r="66" spans="1:31" ht="15" customHeight="1">
      <c r="A66" s="8" t="s">
        <v>142</v>
      </c>
      <c r="B66" s="26" t="s">
        <v>156</v>
      </c>
      <c r="C66" s="179">
        <f aca="true" t="shared" si="10" ref="C66:AE66">C63+C64-C65</f>
        <v>0</v>
      </c>
      <c r="D66" s="179">
        <f t="shared" si="10"/>
        <v>0</v>
      </c>
      <c r="E66" s="179">
        <f t="shared" si="10"/>
        <v>0</v>
      </c>
      <c r="F66" s="179">
        <f t="shared" si="10"/>
        <v>0</v>
      </c>
      <c r="G66" s="179">
        <f t="shared" si="10"/>
        <v>0</v>
      </c>
      <c r="H66" s="179">
        <f t="shared" si="10"/>
        <v>0</v>
      </c>
      <c r="I66" s="179">
        <f t="shared" si="10"/>
        <v>0</v>
      </c>
      <c r="J66" s="179">
        <f t="shared" si="10"/>
        <v>0</v>
      </c>
      <c r="K66" s="179">
        <f t="shared" si="10"/>
        <v>0</v>
      </c>
      <c r="L66" s="179">
        <f t="shared" si="10"/>
        <v>0</v>
      </c>
      <c r="M66" s="179">
        <f t="shared" si="10"/>
        <v>0</v>
      </c>
      <c r="N66" s="179">
        <f t="shared" si="10"/>
        <v>0</v>
      </c>
      <c r="O66" s="179">
        <f t="shared" si="10"/>
        <v>0</v>
      </c>
      <c r="P66" s="179">
        <f t="shared" si="10"/>
        <v>0</v>
      </c>
      <c r="Q66" s="179">
        <f t="shared" si="10"/>
        <v>0</v>
      </c>
      <c r="R66" s="179">
        <f t="shared" si="10"/>
        <v>0</v>
      </c>
      <c r="S66" s="179">
        <f t="shared" si="10"/>
        <v>0</v>
      </c>
      <c r="T66" s="179">
        <f t="shared" si="10"/>
        <v>0</v>
      </c>
      <c r="U66" s="179">
        <f t="shared" si="10"/>
        <v>0</v>
      </c>
      <c r="V66" s="179">
        <f t="shared" si="10"/>
        <v>0</v>
      </c>
      <c r="W66" s="179">
        <f t="shared" si="10"/>
        <v>0</v>
      </c>
      <c r="X66" s="179">
        <f t="shared" si="10"/>
        <v>0</v>
      </c>
      <c r="Y66" s="179">
        <f t="shared" si="10"/>
        <v>0</v>
      </c>
      <c r="Z66" s="179">
        <f t="shared" si="10"/>
        <v>0</v>
      </c>
      <c r="AA66" s="179">
        <f t="shared" si="10"/>
        <v>0</v>
      </c>
      <c r="AB66" s="179">
        <f t="shared" si="10"/>
        <v>0</v>
      </c>
      <c r="AC66" s="179">
        <f t="shared" si="10"/>
        <v>0</v>
      </c>
      <c r="AD66" s="179">
        <f t="shared" si="10"/>
        <v>0</v>
      </c>
      <c r="AE66" s="179">
        <f t="shared" si="10"/>
        <v>0</v>
      </c>
    </row>
    <row r="67" spans="1:31" ht="15" customHeight="1">
      <c r="A67" s="11" t="s">
        <v>143</v>
      </c>
      <c r="B67" s="171" t="s">
        <v>144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</row>
    <row r="68" spans="1:31" ht="15" customHeight="1">
      <c r="A68" s="11" t="s">
        <v>145</v>
      </c>
      <c r="B68" s="171" t="s">
        <v>146</v>
      </c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</row>
    <row r="69" spans="1:31" ht="15" customHeight="1">
      <c r="A69" s="8" t="s">
        <v>115</v>
      </c>
      <c r="B69" s="26" t="s">
        <v>147</v>
      </c>
      <c r="C69" s="179">
        <f aca="true" t="shared" si="11" ref="C69:AE69">C66+C67-C68</f>
        <v>0</v>
      </c>
      <c r="D69" s="179">
        <f t="shared" si="11"/>
        <v>0</v>
      </c>
      <c r="E69" s="179">
        <f t="shared" si="11"/>
        <v>0</v>
      </c>
      <c r="F69" s="179">
        <f t="shared" si="11"/>
        <v>0</v>
      </c>
      <c r="G69" s="179">
        <f t="shared" si="11"/>
        <v>0</v>
      </c>
      <c r="H69" s="179">
        <f t="shared" si="11"/>
        <v>0</v>
      </c>
      <c r="I69" s="179">
        <f t="shared" si="11"/>
        <v>0</v>
      </c>
      <c r="J69" s="179">
        <f t="shared" si="11"/>
        <v>0</v>
      </c>
      <c r="K69" s="179">
        <f t="shared" si="11"/>
        <v>0</v>
      </c>
      <c r="L69" s="179">
        <f t="shared" si="11"/>
        <v>0</v>
      </c>
      <c r="M69" s="179">
        <f t="shared" si="11"/>
        <v>0</v>
      </c>
      <c r="N69" s="179">
        <f t="shared" si="11"/>
        <v>0</v>
      </c>
      <c r="O69" s="179">
        <f t="shared" si="11"/>
        <v>0</v>
      </c>
      <c r="P69" s="179">
        <f t="shared" si="11"/>
        <v>0</v>
      </c>
      <c r="Q69" s="179">
        <f t="shared" si="11"/>
        <v>0</v>
      </c>
      <c r="R69" s="179">
        <f t="shared" si="11"/>
        <v>0</v>
      </c>
      <c r="S69" s="179">
        <f t="shared" si="11"/>
        <v>0</v>
      </c>
      <c r="T69" s="179">
        <f t="shared" si="11"/>
        <v>0</v>
      </c>
      <c r="U69" s="179">
        <f t="shared" si="11"/>
        <v>0</v>
      </c>
      <c r="V69" s="179">
        <f t="shared" si="11"/>
        <v>0</v>
      </c>
      <c r="W69" s="179">
        <f t="shared" si="11"/>
        <v>0</v>
      </c>
      <c r="X69" s="179">
        <f t="shared" si="11"/>
        <v>0</v>
      </c>
      <c r="Y69" s="179">
        <f t="shared" si="11"/>
        <v>0</v>
      </c>
      <c r="Z69" s="179">
        <f t="shared" si="11"/>
        <v>0</v>
      </c>
      <c r="AA69" s="179">
        <f t="shared" si="11"/>
        <v>0</v>
      </c>
      <c r="AB69" s="179">
        <f t="shared" si="11"/>
        <v>0</v>
      </c>
      <c r="AC69" s="179">
        <f t="shared" si="11"/>
        <v>0</v>
      </c>
      <c r="AD69" s="179">
        <f t="shared" si="11"/>
        <v>0</v>
      </c>
      <c r="AE69" s="179">
        <f t="shared" si="11"/>
        <v>0</v>
      </c>
    </row>
    <row r="70" spans="1:31" ht="15" customHeight="1">
      <c r="A70" s="25" t="s">
        <v>148</v>
      </c>
      <c r="B70" s="174" t="s">
        <v>157</v>
      </c>
      <c r="C70" s="175"/>
      <c r="D70" s="175"/>
      <c r="E70" s="175"/>
      <c r="F70" s="175"/>
      <c r="G70" s="175"/>
      <c r="H70" s="175"/>
      <c r="I70" s="175"/>
      <c r="J70" s="175"/>
      <c r="K70" s="175"/>
      <c r="L70" s="175"/>
      <c r="M70" s="175"/>
      <c r="N70" s="175"/>
      <c r="O70" s="175"/>
      <c r="P70" s="175"/>
      <c r="Q70" s="175"/>
      <c r="R70" s="175"/>
      <c r="S70" s="175"/>
      <c r="T70" s="175"/>
      <c r="U70" s="175"/>
      <c r="V70" s="175"/>
      <c r="W70" s="175"/>
      <c r="X70" s="175"/>
      <c r="Y70" s="175"/>
      <c r="Z70" s="175"/>
      <c r="AA70" s="175"/>
      <c r="AB70" s="175"/>
      <c r="AC70" s="175"/>
      <c r="AD70" s="175"/>
      <c r="AE70" s="175"/>
    </row>
    <row r="71" spans="1:31" ht="15" customHeight="1">
      <c r="A71" s="181" t="s">
        <v>150</v>
      </c>
      <c r="B71" s="26" t="s">
        <v>149</v>
      </c>
      <c r="C71" s="179">
        <f aca="true" t="shared" si="12" ref="C71:AE71">C69+C70</f>
        <v>0</v>
      </c>
      <c r="D71" s="179">
        <f t="shared" si="12"/>
        <v>0</v>
      </c>
      <c r="E71" s="179">
        <f t="shared" si="12"/>
        <v>0</v>
      </c>
      <c r="F71" s="179">
        <f t="shared" si="12"/>
        <v>0</v>
      </c>
      <c r="G71" s="179">
        <f t="shared" si="12"/>
        <v>0</v>
      </c>
      <c r="H71" s="179">
        <f t="shared" si="12"/>
        <v>0</v>
      </c>
      <c r="I71" s="179">
        <f t="shared" si="12"/>
        <v>0</v>
      </c>
      <c r="J71" s="179">
        <f t="shared" si="12"/>
        <v>0</v>
      </c>
      <c r="K71" s="179">
        <f t="shared" si="12"/>
        <v>0</v>
      </c>
      <c r="L71" s="179">
        <f t="shared" si="12"/>
        <v>0</v>
      </c>
      <c r="M71" s="179">
        <f t="shared" si="12"/>
        <v>0</v>
      </c>
      <c r="N71" s="179">
        <f t="shared" si="12"/>
        <v>0</v>
      </c>
      <c r="O71" s="179">
        <f t="shared" si="12"/>
        <v>0</v>
      </c>
      <c r="P71" s="179">
        <f t="shared" si="12"/>
        <v>0</v>
      </c>
      <c r="Q71" s="179">
        <f t="shared" si="12"/>
        <v>0</v>
      </c>
      <c r="R71" s="179">
        <f t="shared" si="12"/>
        <v>0</v>
      </c>
      <c r="S71" s="179">
        <f t="shared" si="12"/>
        <v>0</v>
      </c>
      <c r="T71" s="179">
        <f t="shared" si="12"/>
        <v>0</v>
      </c>
      <c r="U71" s="179">
        <f t="shared" si="12"/>
        <v>0</v>
      </c>
      <c r="V71" s="179">
        <f t="shared" si="12"/>
        <v>0</v>
      </c>
      <c r="W71" s="179">
        <f t="shared" si="12"/>
        <v>0</v>
      </c>
      <c r="X71" s="179">
        <f t="shared" si="12"/>
        <v>0</v>
      </c>
      <c r="Y71" s="179">
        <f t="shared" si="12"/>
        <v>0</v>
      </c>
      <c r="Z71" s="179">
        <f t="shared" si="12"/>
        <v>0</v>
      </c>
      <c r="AA71" s="179">
        <f t="shared" si="12"/>
        <v>0</v>
      </c>
      <c r="AB71" s="179">
        <f t="shared" si="12"/>
        <v>0</v>
      </c>
      <c r="AC71" s="179">
        <f t="shared" si="12"/>
        <v>0</v>
      </c>
      <c r="AD71" s="179">
        <f t="shared" si="12"/>
        <v>0</v>
      </c>
      <c r="AE71" s="179">
        <f t="shared" si="12"/>
        <v>0</v>
      </c>
    </row>
    <row r="72" spans="1:31" ht="15" customHeight="1">
      <c r="A72" s="180" t="s">
        <v>152</v>
      </c>
      <c r="B72" s="171" t="s">
        <v>151</v>
      </c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</row>
    <row r="73" spans="1:31" ht="15" customHeight="1">
      <c r="A73" s="180" t="s">
        <v>154</v>
      </c>
      <c r="B73" s="171" t="s">
        <v>153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</row>
    <row r="74" spans="1:31" s="246" customFormat="1" ht="15" customHeight="1">
      <c r="A74" s="256" t="s">
        <v>158</v>
      </c>
      <c r="B74" s="244" t="s">
        <v>155</v>
      </c>
      <c r="C74" s="245">
        <f aca="true" t="shared" si="13" ref="C74:AE74">C71-C72-C73</f>
        <v>0</v>
      </c>
      <c r="D74" s="245">
        <f t="shared" si="13"/>
        <v>0</v>
      </c>
      <c r="E74" s="245">
        <f t="shared" si="13"/>
        <v>0</v>
      </c>
      <c r="F74" s="245">
        <f t="shared" si="13"/>
        <v>0</v>
      </c>
      <c r="G74" s="245">
        <f t="shared" si="13"/>
        <v>0</v>
      </c>
      <c r="H74" s="245">
        <f t="shared" si="13"/>
        <v>0</v>
      </c>
      <c r="I74" s="245">
        <f t="shared" si="13"/>
        <v>0</v>
      </c>
      <c r="J74" s="245">
        <f t="shared" si="13"/>
        <v>0</v>
      </c>
      <c r="K74" s="245">
        <f t="shared" si="13"/>
        <v>0</v>
      </c>
      <c r="L74" s="245">
        <f t="shared" si="13"/>
        <v>0</v>
      </c>
      <c r="M74" s="245">
        <f t="shared" si="13"/>
        <v>0</v>
      </c>
      <c r="N74" s="245">
        <f t="shared" si="13"/>
        <v>0</v>
      </c>
      <c r="O74" s="245">
        <f t="shared" si="13"/>
        <v>0</v>
      </c>
      <c r="P74" s="245">
        <f t="shared" si="13"/>
        <v>0</v>
      </c>
      <c r="Q74" s="245">
        <f t="shared" si="13"/>
        <v>0</v>
      </c>
      <c r="R74" s="245">
        <f t="shared" si="13"/>
        <v>0</v>
      </c>
      <c r="S74" s="245">
        <f t="shared" si="13"/>
        <v>0</v>
      </c>
      <c r="T74" s="245">
        <f t="shared" si="13"/>
        <v>0</v>
      </c>
      <c r="U74" s="245">
        <f t="shared" si="13"/>
        <v>0</v>
      </c>
      <c r="V74" s="245">
        <f t="shared" si="13"/>
        <v>0</v>
      </c>
      <c r="W74" s="245">
        <f t="shared" si="13"/>
        <v>0</v>
      </c>
      <c r="X74" s="245">
        <f t="shared" si="13"/>
        <v>0</v>
      </c>
      <c r="Y74" s="245">
        <f t="shared" si="13"/>
        <v>0</v>
      </c>
      <c r="Z74" s="245">
        <f t="shared" si="13"/>
        <v>0</v>
      </c>
      <c r="AA74" s="245">
        <f t="shared" si="13"/>
        <v>0</v>
      </c>
      <c r="AB74" s="245">
        <f t="shared" si="13"/>
        <v>0</v>
      </c>
      <c r="AC74" s="245">
        <f t="shared" si="13"/>
        <v>0</v>
      </c>
      <c r="AD74" s="245">
        <f t="shared" si="13"/>
        <v>0</v>
      </c>
      <c r="AE74" s="245">
        <f t="shared" si="13"/>
        <v>0</v>
      </c>
    </row>
    <row r="78" ht="12.75">
      <c r="B78" s="182" t="s">
        <v>243</v>
      </c>
    </row>
    <row r="79" spans="3:31" ht="12.75">
      <c r="C79" s="22" t="s">
        <v>45</v>
      </c>
      <c r="D79" s="22" t="s">
        <v>45</v>
      </c>
      <c r="E79" s="22" t="s">
        <v>45</v>
      </c>
      <c r="F79" s="22" t="s">
        <v>45</v>
      </c>
      <c r="G79" s="22" t="s">
        <v>45</v>
      </c>
      <c r="H79" s="22" t="s">
        <v>45</v>
      </c>
      <c r="I79" s="22" t="s">
        <v>45</v>
      </c>
      <c r="J79" s="22" t="s">
        <v>45</v>
      </c>
      <c r="K79" s="22" t="s">
        <v>45</v>
      </c>
      <c r="L79" s="22" t="s">
        <v>45</v>
      </c>
      <c r="M79" s="22" t="s">
        <v>45</v>
      </c>
      <c r="N79" s="22" t="s">
        <v>45</v>
      </c>
      <c r="O79" s="22" t="s">
        <v>45</v>
      </c>
      <c r="P79" s="22" t="s">
        <v>45</v>
      </c>
      <c r="Q79" s="22" t="s">
        <v>45</v>
      </c>
      <c r="R79" s="22" t="s">
        <v>45</v>
      </c>
      <c r="S79" s="22" t="s">
        <v>45</v>
      </c>
      <c r="T79" s="22" t="s">
        <v>45</v>
      </c>
      <c r="U79" s="22" t="s">
        <v>45</v>
      </c>
      <c r="V79" s="22" t="s">
        <v>45</v>
      </c>
      <c r="W79" s="22" t="s">
        <v>45</v>
      </c>
      <c r="X79" s="22" t="s">
        <v>45</v>
      </c>
      <c r="Y79" s="22" t="s">
        <v>45</v>
      </c>
      <c r="Z79" s="22" t="s">
        <v>45</v>
      </c>
      <c r="AA79" s="22" t="s">
        <v>45</v>
      </c>
      <c r="AB79" s="22" t="s">
        <v>45</v>
      </c>
      <c r="AC79" s="22" t="s">
        <v>45</v>
      </c>
      <c r="AD79" s="22" t="s">
        <v>45</v>
      </c>
      <c r="AE79" s="22" t="s">
        <v>45</v>
      </c>
    </row>
    <row r="80" spans="1:31" ht="12.75">
      <c r="A80" s="5" t="s">
        <v>4</v>
      </c>
      <c r="B80" s="10" t="s">
        <v>5</v>
      </c>
      <c r="C80" s="185" t="s">
        <v>36</v>
      </c>
      <c r="D80" s="185" t="s">
        <v>36</v>
      </c>
      <c r="E80" s="185" t="s">
        <v>36</v>
      </c>
      <c r="F80" s="185" t="s">
        <v>36</v>
      </c>
      <c r="G80" s="185" t="s">
        <v>36</v>
      </c>
      <c r="H80" s="185" t="s">
        <v>36</v>
      </c>
      <c r="I80" s="185" t="s">
        <v>36</v>
      </c>
      <c r="J80" s="185" t="s">
        <v>36</v>
      </c>
      <c r="K80" s="185" t="s">
        <v>36</v>
      </c>
      <c r="L80" s="185" t="s">
        <v>36</v>
      </c>
      <c r="M80" s="185" t="s">
        <v>36</v>
      </c>
      <c r="N80" s="185" t="s">
        <v>36</v>
      </c>
      <c r="O80" s="185" t="s">
        <v>36</v>
      </c>
      <c r="P80" s="185" t="s">
        <v>36</v>
      </c>
      <c r="Q80" s="185" t="s">
        <v>36</v>
      </c>
      <c r="R80" s="185" t="s">
        <v>36</v>
      </c>
      <c r="S80" s="185" t="s">
        <v>36</v>
      </c>
      <c r="T80" s="185" t="s">
        <v>36</v>
      </c>
      <c r="U80" s="185" t="s">
        <v>36</v>
      </c>
      <c r="V80" s="185" t="s">
        <v>36</v>
      </c>
      <c r="W80" s="185" t="s">
        <v>36</v>
      </c>
      <c r="X80" s="185" t="s">
        <v>36</v>
      </c>
      <c r="Y80" s="185" t="s">
        <v>36</v>
      </c>
      <c r="Z80" s="185" t="s">
        <v>36</v>
      </c>
      <c r="AA80" s="185" t="s">
        <v>36</v>
      </c>
      <c r="AB80" s="185" t="s">
        <v>36</v>
      </c>
      <c r="AC80" s="185" t="s">
        <v>36</v>
      </c>
      <c r="AD80" s="185" t="s">
        <v>36</v>
      </c>
      <c r="AE80" s="185" t="s">
        <v>36</v>
      </c>
    </row>
    <row r="81" spans="1:31" ht="12.75">
      <c r="A81" s="5"/>
      <c r="B81" s="5" t="s">
        <v>190</v>
      </c>
      <c r="C81" s="185"/>
      <c r="D81" s="185"/>
      <c r="E81" s="185"/>
      <c r="F81" s="185"/>
      <c r="G81" s="185"/>
      <c r="H81" s="185"/>
      <c r="I81" s="185"/>
      <c r="J81" s="185"/>
      <c r="K81" s="185"/>
      <c r="L81" s="185"/>
      <c r="M81" s="185"/>
      <c r="N81" s="185"/>
      <c r="O81" s="185"/>
      <c r="P81" s="185"/>
      <c r="Q81" s="185"/>
      <c r="R81" s="185"/>
      <c r="S81" s="185"/>
      <c r="T81" s="185"/>
      <c r="U81" s="185"/>
      <c r="V81" s="185"/>
      <c r="W81" s="185"/>
      <c r="X81" s="185"/>
      <c r="Y81" s="185"/>
      <c r="Z81" s="185"/>
      <c r="AA81" s="185"/>
      <c r="AB81" s="185"/>
      <c r="AC81" s="185"/>
      <c r="AD81" s="185"/>
      <c r="AE81" s="185"/>
    </row>
    <row r="82" spans="1:31" ht="12.75">
      <c r="A82" s="8" t="s">
        <v>8</v>
      </c>
      <c r="B82" s="26" t="s">
        <v>159</v>
      </c>
      <c r="C82" s="179">
        <f>C83+C84+C87+C88+C89</f>
        <v>0</v>
      </c>
      <c r="D82" s="179">
        <f aca="true" t="shared" si="14" ref="D82:AE82">D83+D84+D87+D88+D89</f>
        <v>0</v>
      </c>
      <c r="E82" s="179">
        <f t="shared" si="14"/>
        <v>0</v>
      </c>
      <c r="F82" s="179">
        <f t="shared" si="14"/>
        <v>0</v>
      </c>
      <c r="G82" s="179">
        <f t="shared" si="14"/>
        <v>0</v>
      </c>
      <c r="H82" s="179">
        <f t="shared" si="14"/>
        <v>0</v>
      </c>
      <c r="I82" s="179">
        <f t="shared" si="14"/>
        <v>0</v>
      </c>
      <c r="J82" s="179">
        <f t="shared" si="14"/>
        <v>0</v>
      </c>
      <c r="K82" s="179">
        <f>K83+K84+K87+K88+K89</f>
        <v>0</v>
      </c>
      <c r="L82" s="179">
        <f t="shared" si="14"/>
        <v>0</v>
      </c>
      <c r="M82" s="179">
        <f t="shared" si="14"/>
        <v>0</v>
      </c>
      <c r="N82" s="179">
        <f t="shared" si="14"/>
        <v>0</v>
      </c>
      <c r="O82" s="179">
        <f t="shared" si="14"/>
        <v>0</v>
      </c>
      <c r="P82" s="179">
        <f t="shared" si="14"/>
        <v>0</v>
      </c>
      <c r="Q82" s="179">
        <f t="shared" si="14"/>
        <v>0</v>
      </c>
      <c r="R82" s="179">
        <f t="shared" si="14"/>
        <v>0</v>
      </c>
      <c r="S82" s="179">
        <f t="shared" si="14"/>
        <v>0</v>
      </c>
      <c r="T82" s="179">
        <f t="shared" si="14"/>
        <v>0</v>
      </c>
      <c r="U82" s="179">
        <f t="shared" si="14"/>
        <v>0</v>
      </c>
      <c r="V82" s="179">
        <f t="shared" si="14"/>
        <v>0</v>
      </c>
      <c r="W82" s="179">
        <f t="shared" si="14"/>
        <v>0</v>
      </c>
      <c r="X82" s="179">
        <f t="shared" si="14"/>
        <v>0</v>
      </c>
      <c r="Y82" s="179">
        <f t="shared" si="14"/>
        <v>0</v>
      </c>
      <c r="Z82" s="179">
        <f t="shared" si="14"/>
        <v>0</v>
      </c>
      <c r="AA82" s="179">
        <f t="shared" si="14"/>
        <v>0</v>
      </c>
      <c r="AB82" s="179">
        <f t="shared" si="14"/>
        <v>0</v>
      </c>
      <c r="AC82" s="179">
        <f t="shared" si="14"/>
        <v>0</v>
      </c>
      <c r="AD82" s="179">
        <f t="shared" si="14"/>
        <v>0</v>
      </c>
      <c r="AE82" s="179">
        <f t="shared" si="14"/>
        <v>0</v>
      </c>
    </row>
    <row r="83" spans="1:31" ht="12.75">
      <c r="A83" s="6" t="s">
        <v>6</v>
      </c>
      <c r="B83" s="28" t="s">
        <v>160</v>
      </c>
      <c r="C83" s="186"/>
      <c r="D83" s="186"/>
      <c r="E83" s="186"/>
      <c r="F83" s="186"/>
      <c r="G83" s="186"/>
      <c r="H83" s="186"/>
      <c r="I83" s="186"/>
      <c r="J83" s="186"/>
      <c r="K83" s="186"/>
      <c r="L83" s="186"/>
      <c r="M83" s="186"/>
      <c r="N83" s="186"/>
      <c r="O83" s="186"/>
      <c r="P83" s="186"/>
      <c r="Q83" s="186"/>
      <c r="R83" s="186"/>
      <c r="S83" s="186"/>
      <c r="T83" s="186"/>
      <c r="U83" s="186"/>
      <c r="V83" s="186"/>
      <c r="W83" s="186"/>
      <c r="X83" s="186"/>
      <c r="Y83" s="186"/>
      <c r="Z83" s="186"/>
      <c r="AA83" s="186"/>
      <c r="AB83" s="186"/>
      <c r="AC83" s="186"/>
      <c r="AD83" s="186"/>
      <c r="AE83" s="186"/>
    </row>
    <row r="84" spans="1:31" ht="12.75">
      <c r="A84" s="6" t="s">
        <v>7</v>
      </c>
      <c r="B84" s="28" t="s">
        <v>161</v>
      </c>
      <c r="C84" s="186">
        <f>C85+C86</f>
        <v>0</v>
      </c>
      <c r="D84" s="186">
        <f>D85+D86</f>
        <v>0</v>
      </c>
      <c r="E84" s="186">
        <f aca="true" t="shared" si="15" ref="E84:AE84">E85+E86</f>
        <v>0</v>
      </c>
      <c r="F84" s="186">
        <f t="shared" si="15"/>
        <v>0</v>
      </c>
      <c r="G84" s="186">
        <f t="shared" si="15"/>
        <v>0</v>
      </c>
      <c r="H84" s="186">
        <f t="shared" si="15"/>
        <v>0</v>
      </c>
      <c r="I84" s="186">
        <f t="shared" si="15"/>
        <v>0</v>
      </c>
      <c r="J84" s="186">
        <f>J85+J86</f>
        <v>0</v>
      </c>
      <c r="K84" s="186">
        <f t="shared" si="15"/>
        <v>0</v>
      </c>
      <c r="L84" s="186">
        <f t="shared" si="15"/>
        <v>0</v>
      </c>
      <c r="M84" s="186">
        <f t="shared" si="15"/>
        <v>0</v>
      </c>
      <c r="N84" s="186">
        <f t="shared" si="15"/>
        <v>0</v>
      </c>
      <c r="O84" s="186">
        <f t="shared" si="15"/>
        <v>0</v>
      </c>
      <c r="P84" s="186">
        <f t="shared" si="15"/>
        <v>0</v>
      </c>
      <c r="Q84" s="186">
        <f t="shared" si="15"/>
        <v>0</v>
      </c>
      <c r="R84" s="186">
        <f t="shared" si="15"/>
        <v>0</v>
      </c>
      <c r="S84" s="186">
        <f t="shared" si="15"/>
        <v>0</v>
      </c>
      <c r="T84" s="186">
        <f t="shared" si="15"/>
        <v>0</v>
      </c>
      <c r="U84" s="186">
        <f t="shared" si="15"/>
        <v>0</v>
      </c>
      <c r="V84" s="186">
        <f t="shared" si="15"/>
        <v>0</v>
      </c>
      <c r="W84" s="186">
        <f t="shared" si="15"/>
        <v>0</v>
      </c>
      <c r="X84" s="186">
        <f t="shared" si="15"/>
        <v>0</v>
      </c>
      <c r="Y84" s="186">
        <f t="shared" si="15"/>
        <v>0</v>
      </c>
      <c r="Z84" s="186">
        <f t="shared" si="15"/>
        <v>0</v>
      </c>
      <c r="AA84" s="186">
        <f t="shared" si="15"/>
        <v>0</v>
      </c>
      <c r="AB84" s="186">
        <f t="shared" si="15"/>
        <v>0</v>
      </c>
      <c r="AC84" s="186">
        <f t="shared" si="15"/>
        <v>0</v>
      </c>
      <c r="AD84" s="186">
        <f t="shared" si="15"/>
        <v>0</v>
      </c>
      <c r="AE84" s="186">
        <f t="shared" si="15"/>
        <v>0</v>
      </c>
    </row>
    <row r="85" spans="1:31" ht="12.75">
      <c r="A85" s="6" t="s">
        <v>162</v>
      </c>
      <c r="B85" s="187" t="s">
        <v>163</v>
      </c>
      <c r="C85" s="175"/>
      <c r="D85" s="175"/>
      <c r="E85" s="175"/>
      <c r="F85" s="175"/>
      <c r="G85" s="175"/>
      <c r="H85" s="175"/>
      <c r="I85" s="175"/>
      <c r="J85" s="175"/>
      <c r="K85" s="175"/>
      <c r="L85" s="175"/>
      <c r="M85" s="175"/>
      <c r="N85" s="175"/>
      <c r="O85" s="175"/>
      <c r="P85" s="175"/>
      <c r="Q85" s="175"/>
      <c r="R85" s="175"/>
      <c r="S85" s="175"/>
      <c r="T85" s="175"/>
      <c r="U85" s="175"/>
      <c r="V85" s="175"/>
      <c r="W85" s="175"/>
      <c r="X85" s="175"/>
      <c r="Y85" s="175"/>
      <c r="Z85" s="175"/>
      <c r="AA85" s="175"/>
      <c r="AB85" s="175"/>
      <c r="AC85" s="175"/>
      <c r="AD85" s="175"/>
      <c r="AE85" s="175"/>
    </row>
    <row r="86" spans="1:31" ht="12.75">
      <c r="A86" s="6" t="s">
        <v>164</v>
      </c>
      <c r="B86" s="187" t="s">
        <v>165</v>
      </c>
      <c r="C86" s="175"/>
      <c r="D86" s="175"/>
      <c r="E86" s="175"/>
      <c r="F86" s="175"/>
      <c r="G86" s="175"/>
      <c r="H86" s="175"/>
      <c r="I86" s="175"/>
      <c r="J86" s="175"/>
      <c r="K86" s="175"/>
      <c r="L86" s="175"/>
      <c r="M86" s="175"/>
      <c r="N86" s="175"/>
      <c r="O86" s="175"/>
      <c r="P86" s="175"/>
      <c r="Q86" s="175"/>
      <c r="R86" s="175"/>
      <c r="S86" s="175"/>
      <c r="T86" s="175"/>
      <c r="U86" s="175"/>
      <c r="V86" s="175"/>
      <c r="W86" s="175"/>
      <c r="X86" s="175"/>
      <c r="Y86" s="175"/>
      <c r="Z86" s="175"/>
      <c r="AA86" s="175"/>
      <c r="AB86" s="175"/>
      <c r="AC86" s="175"/>
      <c r="AD86" s="175"/>
      <c r="AE86" s="175"/>
    </row>
    <row r="87" spans="1:31" ht="12.75">
      <c r="A87" s="6" t="s">
        <v>23</v>
      </c>
      <c r="B87" s="28" t="s">
        <v>166</v>
      </c>
      <c r="C87" s="175"/>
      <c r="D87" s="175"/>
      <c r="E87" s="175"/>
      <c r="F87" s="175"/>
      <c r="G87" s="175"/>
      <c r="H87" s="175"/>
      <c r="I87" s="175"/>
      <c r="J87" s="175"/>
      <c r="K87" s="175"/>
      <c r="L87" s="175"/>
      <c r="M87" s="175"/>
      <c r="N87" s="175"/>
      <c r="O87" s="175"/>
      <c r="P87" s="175"/>
      <c r="Q87" s="175"/>
      <c r="R87" s="175"/>
      <c r="S87" s="175"/>
      <c r="T87" s="175"/>
      <c r="U87" s="175"/>
      <c r="V87" s="175"/>
      <c r="W87" s="175"/>
      <c r="X87" s="175"/>
      <c r="Y87" s="175"/>
      <c r="Z87" s="175"/>
      <c r="AA87" s="175"/>
      <c r="AB87" s="175"/>
      <c r="AC87" s="175"/>
      <c r="AD87" s="175"/>
      <c r="AE87" s="175"/>
    </row>
    <row r="88" spans="1:31" ht="12.75">
      <c r="A88" s="6" t="s">
        <v>167</v>
      </c>
      <c r="B88" s="28" t="s">
        <v>168</v>
      </c>
      <c r="C88" s="175"/>
      <c r="D88" s="175"/>
      <c r="E88" s="175"/>
      <c r="F88" s="175"/>
      <c r="G88" s="175"/>
      <c r="H88" s="175"/>
      <c r="I88" s="175"/>
      <c r="J88" s="175"/>
      <c r="K88" s="175"/>
      <c r="L88" s="175"/>
      <c r="M88" s="175"/>
      <c r="N88" s="175"/>
      <c r="O88" s="175"/>
      <c r="P88" s="175"/>
      <c r="Q88" s="175"/>
      <c r="R88" s="175"/>
      <c r="S88" s="175"/>
      <c r="T88" s="175"/>
      <c r="U88" s="175"/>
      <c r="V88" s="175"/>
      <c r="W88" s="175"/>
      <c r="X88" s="175"/>
      <c r="Y88" s="175"/>
      <c r="Z88" s="175"/>
      <c r="AA88" s="175"/>
      <c r="AB88" s="175"/>
      <c r="AC88" s="175"/>
      <c r="AD88" s="175"/>
      <c r="AE88" s="175"/>
    </row>
    <row r="89" spans="1:31" ht="12.75">
      <c r="A89" s="6" t="s">
        <v>169</v>
      </c>
      <c r="B89" s="28" t="s">
        <v>170</v>
      </c>
      <c r="C89" s="175"/>
      <c r="D89" s="175"/>
      <c r="E89" s="175"/>
      <c r="F89" s="175"/>
      <c r="G89" s="175"/>
      <c r="H89" s="175"/>
      <c r="I89" s="175"/>
      <c r="J89" s="175"/>
      <c r="K89" s="175"/>
      <c r="L89" s="175"/>
      <c r="M89" s="175"/>
      <c r="N89" s="175"/>
      <c r="O89" s="175"/>
      <c r="P89" s="175"/>
      <c r="Q89" s="175"/>
      <c r="R89" s="175"/>
      <c r="S89" s="175"/>
      <c r="T89" s="175"/>
      <c r="U89" s="175"/>
      <c r="V89" s="175"/>
      <c r="W89" s="175"/>
      <c r="X89" s="175"/>
      <c r="Y89" s="175"/>
      <c r="Z89" s="175"/>
      <c r="AA89" s="175"/>
      <c r="AB89" s="175"/>
      <c r="AC89" s="175"/>
      <c r="AD89" s="175"/>
      <c r="AE89" s="175"/>
    </row>
    <row r="90" spans="1:31" ht="12.75">
      <c r="A90" s="8" t="s">
        <v>9</v>
      </c>
      <c r="B90" s="26" t="s">
        <v>171</v>
      </c>
      <c r="C90" s="179">
        <f>C91+C92+C95</f>
        <v>0</v>
      </c>
      <c r="D90" s="179">
        <f aca="true" t="shared" si="16" ref="D90:AE90">D91+D92+D93+D95</f>
        <v>0</v>
      </c>
      <c r="E90" s="179">
        <f t="shared" si="16"/>
        <v>0</v>
      </c>
      <c r="F90" s="179">
        <f t="shared" si="16"/>
        <v>0</v>
      </c>
      <c r="G90" s="179">
        <f t="shared" si="16"/>
        <v>0</v>
      </c>
      <c r="H90" s="179">
        <f t="shared" si="16"/>
        <v>0</v>
      </c>
      <c r="I90" s="179">
        <f t="shared" si="16"/>
        <v>0</v>
      </c>
      <c r="J90" s="179">
        <f t="shared" si="16"/>
        <v>0</v>
      </c>
      <c r="K90" s="179">
        <f t="shared" si="16"/>
        <v>0</v>
      </c>
      <c r="L90" s="179">
        <f t="shared" si="16"/>
        <v>0</v>
      </c>
      <c r="M90" s="179">
        <f t="shared" si="16"/>
        <v>0</v>
      </c>
      <c r="N90" s="179">
        <f t="shared" si="16"/>
        <v>0</v>
      </c>
      <c r="O90" s="179">
        <f t="shared" si="16"/>
        <v>0</v>
      </c>
      <c r="P90" s="179">
        <f t="shared" si="16"/>
        <v>0</v>
      </c>
      <c r="Q90" s="179">
        <f t="shared" si="16"/>
        <v>0</v>
      </c>
      <c r="R90" s="179">
        <f t="shared" si="16"/>
        <v>0</v>
      </c>
      <c r="S90" s="179">
        <f t="shared" si="16"/>
        <v>0</v>
      </c>
      <c r="T90" s="179">
        <f t="shared" si="16"/>
        <v>0</v>
      </c>
      <c r="U90" s="179">
        <f t="shared" si="16"/>
        <v>0</v>
      </c>
      <c r="V90" s="179">
        <f t="shared" si="16"/>
        <v>0</v>
      </c>
      <c r="W90" s="179">
        <f t="shared" si="16"/>
        <v>0</v>
      </c>
      <c r="X90" s="179">
        <f t="shared" si="16"/>
        <v>0</v>
      </c>
      <c r="Y90" s="179">
        <f t="shared" si="16"/>
        <v>0</v>
      </c>
      <c r="Z90" s="179">
        <f t="shared" si="16"/>
        <v>0</v>
      </c>
      <c r="AA90" s="179">
        <f t="shared" si="16"/>
        <v>0</v>
      </c>
      <c r="AB90" s="179">
        <f t="shared" si="16"/>
        <v>0</v>
      </c>
      <c r="AC90" s="179">
        <f t="shared" si="16"/>
        <v>0</v>
      </c>
      <c r="AD90" s="179">
        <f t="shared" si="16"/>
        <v>0</v>
      </c>
      <c r="AE90" s="179">
        <f t="shared" si="16"/>
        <v>0</v>
      </c>
    </row>
    <row r="91" spans="1:31" ht="12.75">
      <c r="A91" s="6" t="s">
        <v>6</v>
      </c>
      <c r="B91" s="28" t="s">
        <v>172</v>
      </c>
      <c r="C91" s="186"/>
      <c r="D91" s="186"/>
      <c r="E91" s="186"/>
      <c r="F91" s="186"/>
      <c r="G91" s="186"/>
      <c r="H91" s="186"/>
      <c r="I91" s="186"/>
      <c r="J91" s="186"/>
      <c r="K91" s="186"/>
      <c r="L91" s="186"/>
      <c r="M91" s="186"/>
      <c r="N91" s="186"/>
      <c r="O91" s="186"/>
      <c r="P91" s="186"/>
      <c r="Q91" s="186"/>
      <c r="R91" s="186"/>
      <c r="S91" s="186"/>
      <c r="T91" s="186"/>
      <c r="U91" s="186"/>
      <c r="V91" s="186"/>
      <c r="W91" s="186"/>
      <c r="X91" s="186"/>
      <c r="Y91" s="186"/>
      <c r="Z91" s="186"/>
      <c r="AA91" s="186"/>
      <c r="AB91" s="186"/>
      <c r="AC91" s="186"/>
      <c r="AD91" s="186"/>
      <c r="AE91" s="186"/>
    </row>
    <row r="92" spans="1:31" ht="12.75">
      <c r="A92" s="6" t="s">
        <v>7</v>
      </c>
      <c r="B92" s="28" t="s">
        <v>173</v>
      </c>
      <c r="C92" s="186"/>
      <c r="D92" s="186"/>
      <c r="E92" s="186"/>
      <c r="F92" s="186"/>
      <c r="G92" s="186"/>
      <c r="H92" s="186"/>
      <c r="I92" s="186"/>
      <c r="J92" s="186"/>
      <c r="K92" s="186"/>
      <c r="L92" s="186"/>
      <c r="M92" s="186"/>
      <c r="N92" s="186"/>
      <c r="O92" s="186"/>
      <c r="P92" s="186"/>
      <c r="Q92" s="186"/>
      <c r="R92" s="186"/>
      <c r="S92" s="186"/>
      <c r="T92" s="186"/>
      <c r="U92" s="186"/>
      <c r="V92" s="186"/>
      <c r="W92" s="186"/>
      <c r="X92" s="186"/>
      <c r="Y92" s="186"/>
      <c r="Z92" s="186"/>
      <c r="AA92" s="186"/>
      <c r="AB92" s="186"/>
      <c r="AC92" s="186"/>
      <c r="AD92" s="186"/>
      <c r="AE92" s="186"/>
    </row>
    <row r="93" spans="1:31" ht="12.75">
      <c r="A93" s="6" t="s">
        <v>23</v>
      </c>
      <c r="B93" s="28" t="s">
        <v>174</v>
      </c>
      <c r="C93" s="186"/>
      <c r="D93" s="186"/>
      <c r="E93" s="186"/>
      <c r="F93" s="186"/>
      <c r="G93" s="186"/>
      <c r="H93" s="186"/>
      <c r="I93" s="186"/>
      <c r="J93" s="186"/>
      <c r="K93" s="186"/>
      <c r="L93" s="186"/>
      <c r="M93" s="186"/>
      <c r="N93" s="186"/>
      <c r="O93" s="186"/>
      <c r="P93" s="186"/>
      <c r="Q93" s="186"/>
      <c r="R93" s="186"/>
      <c r="S93" s="186"/>
      <c r="T93" s="186"/>
      <c r="U93" s="186"/>
      <c r="V93" s="186"/>
      <c r="W93" s="186"/>
      <c r="X93" s="186"/>
      <c r="Y93" s="186"/>
      <c r="Z93" s="186"/>
      <c r="AA93" s="186"/>
      <c r="AB93" s="186"/>
      <c r="AC93" s="186"/>
      <c r="AD93" s="186"/>
      <c r="AE93" s="186"/>
    </row>
    <row r="94" spans="1:31" s="170" customFormat="1" ht="12.75">
      <c r="A94" s="193"/>
      <c r="B94" s="194" t="s">
        <v>189</v>
      </c>
      <c r="C94" s="195">
        <f>C182</f>
        <v>0</v>
      </c>
      <c r="D94" s="195">
        <f aca="true" t="shared" si="17" ref="D94:AE94">D182</f>
        <v>0</v>
      </c>
      <c r="E94" s="195">
        <f t="shared" si="17"/>
        <v>0</v>
      </c>
      <c r="F94" s="195">
        <f t="shared" si="17"/>
        <v>0</v>
      </c>
      <c r="G94" s="195">
        <f t="shared" si="17"/>
        <v>0</v>
      </c>
      <c r="H94" s="195">
        <f t="shared" si="17"/>
        <v>0</v>
      </c>
      <c r="I94" s="195">
        <f t="shared" si="17"/>
        <v>0</v>
      </c>
      <c r="J94" s="195">
        <f t="shared" si="17"/>
        <v>0</v>
      </c>
      <c r="K94" s="195">
        <f t="shared" si="17"/>
        <v>0</v>
      </c>
      <c r="L94" s="195">
        <f t="shared" si="17"/>
        <v>0</v>
      </c>
      <c r="M94" s="195">
        <f t="shared" si="17"/>
        <v>0</v>
      </c>
      <c r="N94" s="195">
        <f t="shared" si="17"/>
        <v>0</v>
      </c>
      <c r="O94" s="195">
        <f t="shared" si="17"/>
        <v>0</v>
      </c>
      <c r="P94" s="195">
        <f t="shared" si="17"/>
        <v>0</v>
      </c>
      <c r="Q94" s="195">
        <f t="shared" si="17"/>
        <v>0</v>
      </c>
      <c r="R94" s="195">
        <f t="shared" si="17"/>
        <v>0</v>
      </c>
      <c r="S94" s="195">
        <f t="shared" si="17"/>
        <v>0</v>
      </c>
      <c r="T94" s="195">
        <f t="shared" si="17"/>
        <v>0</v>
      </c>
      <c r="U94" s="195">
        <f t="shared" si="17"/>
        <v>0</v>
      </c>
      <c r="V94" s="195">
        <f t="shared" si="17"/>
        <v>0</v>
      </c>
      <c r="W94" s="195">
        <f t="shared" si="17"/>
        <v>0</v>
      </c>
      <c r="X94" s="195">
        <f t="shared" si="17"/>
        <v>0</v>
      </c>
      <c r="Y94" s="195">
        <f t="shared" si="17"/>
        <v>0</v>
      </c>
      <c r="Z94" s="195">
        <f t="shared" si="17"/>
        <v>0</v>
      </c>
      <c r="AA94" s="195">
        <f t="shared" si="17"/>
        <v>0</v>
      </c>
      <c r="AB94" s="195">
        <f t="shared" si="17"/>
        <v>0</v>
      </c>
      <c r="AC94" s="195">
        <f t="shared" si="17"/>
        <v>0</v>
      </c>
      <c r="AD94" s="195">
        <f t="shared" si="17"/>
        <v>0</v>
      </c>
      <c r="AE94" s="195">
        <f t="shared" si="17"/>
        <v>0</v>
      </c>
    </row>
    <row r="95" spans="1:31" ht="12.75">
      <c r="A95" s="6" t="s">
        <v>167</v>
      </c>
      <c r="B95" s="28" t="s">
        <v>175</v>
      </c>
      <c r="C95" s="175"/>
      <c r="D95" s="175"/>
      <c r="E95" s="175"/>
      <c r="F95" s="175"/>
      <c r="G95" s="175"/>
      <c r="H95" s="175"/>
      <c r="I95" s="175"/>
      <c r="J95" s="175"/>
      <c r="K95" s="175"/>
      <c r="L95" s="175"/>
      <c r="M95" s="175"/>
      <c r="N95" s="175"/>
      <c r="O95" s="175"/>
      <c r="P95" s="175"/>
      <c r="Q95" s="175"/>
      <c r="R95" s="175"/>
      <c r="S95" s="175"/>
      <c r="T95" s="175"/>
      <c r="U95" s="175"/>
      <c r="V95" s="175"/>
      <c r="W95" s="175"/>
      <c r="X95" s="175"/>
      <c r="Y95" s="175"/>
      <c r="Z95" s="175"/>
      <c r="AA95" s="175"/>
      <c r="AB95" s="175"/>
      <c r="AC95" s="175"/>
      <c r="AD95" s="175"/>
      <c r="AE95" s="175"/>
    </row>
    <row r="96" spans="1:31" ht="12.75">
      <c r="A96" s="207"/>
      <c r="B96" s="208" t="s">
        <v>176</v>
      </c>
      <c r="C96" s="209">
        <f>C82+C90</f>
        <v>0</v>
      </c>
      <c r="D96" s="209">
        <f aca="true" t="shared" si="18" ref="D96:AE96">D82+D90</f>
        <v>0</v>
      </c>
      <c r="E96" s="209">
        <f t="shared" si="18"/>
        <v>0</v>
      </c>
      <c r="F96" s="209">
        <f t="shared" si="18"/>
        <v>0</v>
      </c>
      <c r="G96" s="209">
        <f t="shared" si="18"/>
        <v>0</v>
      </c>
      <c r="H96" s="209">
        <f>H82+H90</f>
        <v>0</v>
      </c>
      <c r="I96" s="209">
        <f t="shared" si="18"/>
        <v>0</v>
      </c>
      <c r="J96" s="209">
        <f t="shared" si="18"/>
        <v>0</v>
      </c>
      <c r="K96" s="209">
        <f t="shared" si="18"/>
        <v>0</v>
      </c>
      <c r="L96" s="209">
        <f t="shared" si="18"/>
        <v>0</v>
      </c>
      <c r="M96" s="209">
        <f t="shared" si="18"/>
        <v>0</v>
      </c>
      <c r="N96" s="209">
        <f t="shared" si="18"/>
        <v>0</v>
      </c>
      <c r="O96" s="209">
        <f t="shared" si="18"/>
        <v>0</v>
      </c>
      <c r="P96" s="209">
        <f t="shared" si="18"/>
        <v>0</v>
      </c>
      <c r="Q96" s="209">
        <f t="shared" si="18"/>
        <v>0</v>
      </c>
      <c r="R96" s="209">
        <f t="shared" si="18"/>
        <v>0</v>
      </c>
      <c r="S96" s="209">
        <f t="shared" si="18"/>
        <v>0</v>
      </c>
      <c r="T96" s="209">
        <f t="shared" si="18"/>
        <v>0</v>
      </c>
      <c r="U96" s="209">
        <f t="shared" si="18"/>
        <v>0</v>
      </c>
      <c r="V96" s="209">
        <f t="shared" si="18"/>
        <v>0</v>
      </c>
      <c r="W96" s="209">
        <f t="shared" si="18"/>
        <v>0</v>
      </c>
      <c r="X96" s="209">
        <f t="shared" si="18"/>
        <v>0</v>
      </c>
      <c r="Y96" s="209">
        <f t="shared" si="18"/>
        <v>0</v>
      </c>
      <c r="Z96" s="209">
        <f t="shared" si="18"/>
        <v>0</v>
      </c>
      <c r="AA96" s="209">
        <f t="shared" si="18"/>
        <v>0</v>
      </c>
      <c r="AB96" s="209">
        <f t="shared" si="18"/>
        <v>0</v>
      </c>
      <c r="AC96" s="209">
        <f t="shared" si="18"/>
        <v>0</v>
      </c>
      <c r="AD96" s="209">
        <f t="shared" si="18"/>
        <v>0</v>
      </c>
      <c r="AE96" s="209">
        <f t="shared" si="18"/>
        <v>0</v>
      </c>
    </row>
    <row r="97" spans="1:31" ht="12.75">
      <c r="A97" s="188"/>
      <c r="B97" s="188" t="s">
        <v>177</v>
      </c>
      <c r="C97" s="189"/>
      <c r="D97" s="189"/>
      <c r="E97" s="189"/>
      <c r="F97" s="189"/>
      <c r="G97" s="189"/>
      <c r="H97" s="189"/>
      <c r="I97" s="189"/>
      <c r="J97" s="189"/>
      <c r="K97" s="189"/>
      <c r="L97" s="189"/>
      <c r="M97" s="189"/>
      <c r="N97" s="189"/>
      <c r="O97" s="189"/>
      <c r="P97" s="189"/>
      <c r="Q97" s="189"/>
      <c r="R97" s="189"/>
      <c r="S97" s="189"/>
      <c r="T97" s="189"/>
      <c r="U97" s="189"/>
      <c r="V97" s="189"/>
      <c r="W97" s="189"/>
      <c r="X97" s="189"/>
      <c r="Y97" s="189"/>
      <c r="Z97" s="189"/>
      <c r="AA97" s="189"/>
      <c r="AB97" s="189"/>
      <c r="AC97" s="189"/>
      <c r="AD97" s="189"/>
      <c r="AE97" s="189"/>
    </row>
    <row r="98" spans="1:31" ht="12.75">
      <c r="A98" s="8" t="s">
        <v>8</v>
      </c>
      <c r="B98" s="26" t="s">
        <v>178</v>
      </c>
      <c r="C98" s="179">
        <f>SUM(C99:C104)</f>
        <v>0</v>
      </c>
      <c r="D98" s="179">
        <f aca="true" t="shared" si="19" ref="D98:AE98">SUM(D99:D104)</f>
        <v>0</v>
      </c>
      <c r="E98" s="179">
        <f t="shared" si="19"/>
        <v>0</v>
      </c>
      <c r="F98" s="179">
        <f t="shared" si="19"/>
        <v>0</v>
      </c>
      <c r="G98" s="179">
        <f t="shared" si="19"/>
        <v>0</v>
      </c>
      <c r="H98" s="179">
        <f t="shared" si="19"/>
        <v>0</v>
      </c>
      <c r="I98" s="179">
        <f t="shared" si="19"/>
        <v>0</v>
      </c>
      <c r="J98" s="179">
        <f t="shared" si="19"/>
        <v>0</v>
      </c>
      <c r="K98" s="179">
        <f t="shared" si="19"/>
        <v>0</v>
      </c>
      <c r="L98" s="179">
        <f t="shared" si="19"/>
        <v>0</v>
      </c>
      <c r="M98" s="179">
        <f t="shared" si="19"/>
        <v>0</v>
      </c>
      <c r="N98" s="179">
        <f t="shared" si="19"/>
        <v>0</v>
      </c>
      <c r="O98" s="179">
        <f t="shared" si="19"/>
        <v>0</v>
      </c>
      <c r="P98" s="179">
        <f t="shared" si="19"/>
        <v>0</v>
      </c>
      <c r="Q98" s="179">
        <f t="shared" si="19"/>
        <v>0</v>
      </c>
      <c r="R98" s="179">
        <f t="shared" si="19"/>
        <v>0</v>
      </c>
      <c r="S98" s="179">
        <f t="shared" si="19"/>
        <v>0</v>
      </c>
      <c r="T98" s="179">
        <f t="shared" si="19"/>
        <v>0</v>
      </c>
      <c r="U98" s="179">
        <f t="shared" si="19"/>
        <v>0</v>
      </c>
      <c r="V98" s="179">
        <f t="shared" si="19"/>
        <v>0</v>
      </c>
      <c r="W98" s="179">
        <f t="shared" si="19"/>
        <v>0</v>
      </c>
      <c r="X98" s="179">
        <f t="shared" si="19"/>
        <v>0</v>
      </c>
      <c r="Y98" s="179">
        <f t="shared" si="19"/>
        <v>0</v>
      </c>
      <c r="Z98" s="179">
        <f t="shared" si="19"/>
        <v>0</v>
      </c>
      <c r="AA98" s="179">
        <f t="shared" si="19"/>
        <v>0</v>
      </c>
      <c r="AB98" s="179">
        <f t="shared" si="19"/>
        <v>0</v>
      </c>
      <c r="AC98" s="179">
        <f t="shared" si="19"/>
        <v>0</v>
      </c>
      <c r="AD98" s="179">
        <f t="shared" si="19"/>
        <v>0</v>
      </c>
      <c r="AE98" s="179">
        <f t="shared" si="19"/>
        <v>0</v>
      </c>
    </row>
    <row r="99" spans="1:31" ht="12.75">
      <c r="A99" s="6" t="s">
        <v>6</v>
      </c>
      <c r="B99" s="28" t="s">
        <v>179</v>
      </c>
      <c r="C99" s="186"/>
      <c r="D99" s="186"/>
      <c r="E99" s="186"/>
      <c r="F99" s="186"/>
      <c r="G99" s="186"/>
      <c r="H99" s="186"/>
      <c r="I99" s="186"/>
      <c r="J99" s="186"/>
      <c r="K99" s="186"/>
      <c r="L99" s="186"/>
      <c r="M99" s="186"/>
      <c r="N99" s="186"/>
      <c r="O99" s="186"/>
      <c r="P99" s="186"/>
      <c r="Q99" s="186"/>
      <c r="R99" s="186"/>
      <c r="S99" s="186"/>
      <c r="T99" s="186"/>
      <c r="U99" s="186"/>
      <c r="V99" s="186"/>
      <c r="W99" s="186"/>
      <c r="X99" s="186"/>
      <c r="Y99" s="186"/>
      <c r="Z99" s="186"/>
      <c r="AA99" s="186"/>
      <c r="AB99" s="186"/>
      <c r="AC99" s="186"/>
      <c r="AD99" s="186"/>
      <c r="AE99" s="186"/>
    </row>
    <row r="100" spans="1:31" ht="12.75">
      <c r="A100" s="6" t="s">
        <v>7</v>
      </c>
      <c r="B100" s="28" t="s">
        <v>180</v>
      </c>
      <c r="C100" s="186"/>
      <c r="D100" s="186"/>
      <c r="E100" s="186"/>
      <c r="F100" s="186"/>
      <c r="G100" s="186"/>
      <c r="H100" s="186"/>
      <c r="I100" s="186"/>
      <c r="J100" s="186"/>
      <c r="K100" s="186"/>
      <c r="L100" s="186"/>
      <c r="M100" s="186"/>
      <c r="N100" s="186"/>
      <c r="O100" s="186"/>
      <c r="P100" s="186"/>
      <c r="Q100" s="186"/>
      <c r="R100" s="186"/>
      <c r="S100" s="186"/>
      <c r="T100" s="186"/>
      <c r="U100" s="186"/>
      <c r="V100" s="186"/>
      <c r="W100" s="186"/>
      <c r="X100" s="186"/>
      <c r="Y100" s="186"/>
      <c r="Z100" s="186"/>
      <c r="AA100" s="186"/>
      <c r="AB100" s="186"/>
      <c r="AC100" s="186"/>
      <c r="AD100" s="186"/>
      <c r="AE100" s="186"/>
    </row>
    <row r="101" spans="1:31" ht="12.75">
      <c r="A101" s="6" t="s">
        <v>23</v>
      </c>
      <c r="B101" s="28" t="s">
        <v>181</v>
      </c>
      <c r="C101" s="186"/>
      <c r="D101" s="186"/>
      <c r="E101" s="186"/>
      <c r="F101" s="186"/>
      <c r="G101" s="186"/>
      <c r="H101" s="186"/>
      <c r="I101" s="186"/>
      <c r="J101" s="186"/>
      <c r="K101" s="186"/>
      <c r="L101" s="186"/>
      <c r="M101" s="186"/>
      <c r="N101" s="186"/>
      <c r="O101" s="186"/>
      <c r="P101" s="186"/>
      <c r="Q101" s="186"/>
      <c r="R101" s="186"/>
      <c r="S101" s="186"/>
      <c r="T101" s="186"/>
      <c r="U101" s="186"/>
      <c r="V101" s="186"/>
      <c r="W101" s="186"/>
      <c r="X101" s="186"/>
      <c r="Y101" s="186"/>
      <c r="Z101" s="186"/>
      <c r="AA101" s="186"/>
      <c r="AB101" s="186"/>
      <c r="AC101" s="186"/>
      <c r="AD101" s="186"/>
      <c r="AE101" s="186"/>
    </row>
    <row r="102" spans="1:31" ht="12.75">
      <c r="A102" s="6" t="s">
        <v>167</v>
      </c>
      <c r="B102" s="28" t="s">
        <v>182</v>
      </c>
      <c r="C102" s="186"/>
      <c r="D102" s="186"/>
      <c r="E102" s="186"/>
      <c r="F102" s="186"/>
      <c r="G102" s="186"/>
      <c r="H102" s="186"/>
      <c r="I102" s="186"/>
      <c r="J102" s="186"/>
      <c r="K102" s="186"/>
      <c r="L102" s="186"/>
      <c r="M102" s="186"/>
      <c r="N102" s="186"/>
      <c r="O102" s="186"/>
      <c r="P102" s="186"/>
      <c r="Q102" s="186"/>
      <c r="R102" s="186"/>
      <c r="S102" s="186"/>
      <c r="T102" s="186"/>
      <c r="U102" s="186"/>
      <c r="V102" s="186"/>
      <c r="W102" s="186"/>
      <c r="X102" s="186"/>
      <c r="Y102" s="186"/>
      <c r="Z102" s="186"/>
      <c r="AA102" s="186"/>
      <c r="AB102" s="186"/>
      <c r="AC102" s="186"/>
      <c r="AD102" s="186"/>
      <c r="AE102" s="186"/>
    </row>
    <row r="103" spans="1:31" ht="12.75">
      <c r="A103" s="25" t="s">
        <v>169</v>
      </c>
      <c r="B103" s="28" t="s">
        <v>191</v>
      </c>
      <c r="C103" s="186"/>
      <c r="D103" s="186"/>
      <c r="E103" s="186"/>
      <c r="F103" s="186"/>
      <c r="G103" s="186"/>
      <c r="H103" s="186"/>
      <c r="I103" s="186"/>
      <c r="J103" s="186"/>
      <c r="K103" s="186"/>
      <c r="L103" s="186"/>
      <c r="M103" s="186"/>
      <c r="N103" s="186"/>
      <c r="O103" s="186"/>
      <c r="P103" s="186"/>
      <c r="Q103" s="186"/>
      <c r="R103" s="186"/>
      <c r="S103" s="186"/>
      <c r="T103" s="186"/>
      <c r="U103" s="186"/>
      <c r="V103" s="186"/>
      <c r="W103" s="186"/>
      <c r="X103" s="186"/>
      <c r="Y103" s="186"/>
      <c r="Z103" s="186"/>
      <c r="AA103" s="186"/>
      <c r="AB103" s="186"/>
      <c r="AC103" s="186"/>
      <c r="AD103" s="186"/>
      <c r="AE103" s="186"/>
    </row>
    <row r="104" spans="1:31" ht="12.75">
      <c r="A104" s="25" t="s">
        <v>192</v>
      </c>
      <c r="B104" s="28" t="s">
        <v>183</v>
      </c>
      <c r="C104" s="186"/>
      <c r="D104" s="186"/>
      <c r="E104" s="186"/>
      <c r="F104" s="186"/>
      <c r="G104" s="186"/>
      <c r="H104" s="186"/>
      <c r="I104" s="186"/>
      <c r="J104" s="186"/>
      <c r="K104" s="186"/>
      <c r="L104" s="186"/>
      <c r="M104" s="186"/>
      <c r="N104" s="186"/>
      <c r="O104" s="186"/>
      <c r="P104" s="186"/>
      <c r="Q104" s="186"/>
      <c r="R104" s="186"/>
      <c r="S104" s="186"/>
      <c r="T104" s="186"/>
      <c r="U104" s="186"/>
      <c r="V104" s="186"/>
      <c r="W104" s="186"/>
      <c r="X104" s="186"/>
      <c r="Y104" s="186"/>
      <c r="Z104" s="186"/>
      <c r="AA104" s="186"/>
      <c r="AB104" s="186"/>
      <c r="AC104" s="186"/>
      <c r="AD104" s="186"/>
      <c r="AE104" s="186"/>
    </row>
    <row r="105" spans="1:31" ht="12.75">
      <c r="A105" s="8" t="s">
        <v>9</v>
      </c>
      <c r="B105" s="190" t="s">
        <v>184</v>
      </c>
      <c r="C105" s="186">
        <f>SUM(C106:C109)</f>
        <v>0</v>
      </c>
      <c r="D105" s="186">
        <f aca="true" t="shared" si="20" ref="D105:AE105">SUM(D106:D109)</f>
        <v>0</v>
      </c>
      <c r="E105" s="186">
        <f t="shared" si="20"/>
        <v>0</v>
      </c>
      <c r="F105" s="186">
        <f t="shared" si="20"/>
        <v>0</v>
      </c>
      <c r="G105" s="186">
        <f t="shared" si="20"/>
        <v>0</v>
      </c>
      <c r="H105" s="186">
        <f t="shared" si="20"/>
        <v>0</v>
      </c>
      <c r="I105" s="186">
        <f t="shared" si="20"/>
        <v>0</v>
      </c>
      <c r="J105" s="186">
        <f t="shared" si="20"/>
        <v>0</v>
      </c>
      <c r="K105" s="186">
        <f t="shared" si="20"/>
        <v>0</v>
      </c>
      <c r="L105" s="186">
        <f t="shared" si="20"/>
        <v>0</v>
      </c>
      <c r="M105" s="186">
        <f t="shared" si="20"/>
        <v>0</v>
      </c>
      <c r="N105" s="186">
        <f t="shared" si="20"/>
        <v>0</v>
      </c>
      <c r="O105" s="186">
        <f t="shared" si="20"/>
        <v>0</v>
      </c>
      <c r="P105" s="186">
        <f t="shared" si="20"/>
        <v>0</v>
      </c>
      <c r="Q105" s="186">
        <f t="shared" si="20"/>
        <v>0</v>
      </c>
      <c r="R105" s="186">
        <f t="shared" si="20"/>
        <v>0</v>
      </c>
      <c r="S105" s="186">
        <f t="shared" si="20"/>
        <v>0</v>
      </c>
      <c r="T105" s="186">
        <f t="shared" si="20"/>
        <v>0</v>
      </c>
      <c r="U105" s="186">
        <f t="shared" si="20"/>
        <v>0</v>
      </c>
      <c r="V105" s="186">
        <f t="shared" si="20"/>
        <v>0</v>
      </c>
      <c r="W105" s="186">
        <f t="shared" si="20"/>
        <v>0</v>
      </c>
      <c r="X105" s="186">
        <f t="shared" si="20"/>
        <v>0</v>
      </c>
      <c r="Y105" s="186">
        <f t="shared" si="20"/>
        <v>0</v>
      </c>
      <c r="Z105" s="186">
        <f t="shared" si="20"/>
        <v>0</v>
      </c>
      <c r="AA105" s="186">
        <f t="shared" si="20"/>
        <v>0</v>
      </c>
      <c r="AB105" s="186">
        <f t="shared" si="20"/>
        <v>0</v>
      </c>
      <c r="AC105" s="186">
        <f t="shared" si="20"/>
        <v>0</v>
      </c>
      <c r="AD105" s="186">
        <f t="shared" si="20"/>
        <v>0</v>
      </c>
      <c r="AE105" s="186">
        <f t="shared" si="20"/>
        <v>0</v>
      </c>
    </row>
    <row r="106" spans="1:31" ht="12.75">
      <c r="A106" s="6" t="s">
        <v>6</v>
      </c>
      <c r="B106" s="28" t="s">
        <v>185</v>
      </c>
      <c r="C106" s="186"/>
      <c r="D106" s="186"/>
      <c r="E106" s="186"/>
      <c r="F106" s="186"/>
      <c r="G106" s="186"/>
      <c r="H106" s="186"/>
      <c r="I106" s="186"/>
      <c r="J106" s="186"/>
      <c r="K106" s="186"/>
      <c r="L106" s="186"/>
      <c r="M106" s="186"/>
      <c r="N106" s="186"/>
      <c r="O106" s="186"/>
      <c r="P106" s="186"/>
      <c r="Q106" s="186"/>
      <c r="R106" s="186"/>
      <c r="S106" s="186"/>
      <c r="T106" s="186"/>
      <c r="U106" s="186"/>
      <c r="V106" s="186"/>
      <c r="W106" s="186"/>
      <c r="X106" s="186"/>
      <c r="Y106" s="186"/>
      <c r="Z106" s="186"/>
      <c r="AA106" s="186"/>
      <c r="AB106" s="186"/>
      <c r="AC106" s="186"/>
      <c r="AD106" s="186"/>
      <c r="AE106" s="186"/>
    </row>
    <row r="107" spans="1:31" ht="12.75">
      <c r="A107" s="6" t="s">
        <v>7</v>
      </c>
      <c r="B107" s="28" t="s">
        <v>186</v>
      </c>
      <c r="C107" s="186"/>
      <c r="D107" s="186"/>
      <c r="E107" s="186"/>
      <c r="F107" s="186"/>
      <c r="G107" s="186"/>
      <c r="H107" s="186"/>
      <c r="I107" s="186"/>
      <c r="J107" s="186"/>
      <c r="K107" s="186"/>
      <c r="L107" s="186"/>
      <c r="M107" s="186"/>
      <c r="N107" s="186"/>
      <c r="O107" s="186"/>
      <c r="P107" s="186"/>
      <c r="Q107" s="186"/>
      <c r="R107" s="186"/>
      <c r="S107" s="186"/>
      <c r="T107" s="186"/>
      <c r="U107" s="186"/>
      <c r="V107" s="186"/>
      <c r="W107" s="186"/>
      <c r="X107" s="186"/>
      <c r="Y107" s="186"/>
      <c r="Z107" s="186"/>
      <c r="AA107" s="186"/>
      <c r="AB107" s="186"/>
      <c r="AC107" s="186"/>
      <c r="AD107" s="186"/>
      <c r="AE107" s="186"/>
    </row>
    <row r="108" spans="1:31" ht="12.75">
      <c r="A108" s="6" t="s">
        <v>23</v>
      </c>
      <c r="B108" s="28" t="s">
        <v>187</v>
      </c>
      <c r="C108" s="186"/>
      <c r="D108" s="186"/>
      <c r="E108" s="186"/>
      <c r="F108" s="186"/>
      <c r="G108" s="186"/>
      <c r="H108" s="186"/>
      <c r="I108" s="186"/>
      <c r="J108" s="186"/>
      <c r="K108" s="186"/>
      <c r="L108" s="186"/>
      <c r="M108" s="186"/>
      <c r="N108" s="186"/>
      <c r="O108" s="186"/>
      <c r="P108" s="186"/>
      <c r="Q108" s="186"/>
      <c r="R108" s="186"/>
      <c r="S108" s="186"/>
      <c r="T108" s="186"/>
      <c r="U108" s="186"/>
      <c r="V108" s="186"/>
      <c r="W108" s="186"/>
      <c r="X108" s="186"/>
      <c r="Y108" s="186"/>
      <c r="Z108" s="186"/>
      <c r="AA108" s="186"/>
      <c r="AB108" s="186"/>
      <c r="AC108" s="186"/>
      <c r="AD108" s="186"/>
      <c r="AE108" s="186"/>
    </row>
    <row r="109" spans="1:31" ht="12.75">
      <c r="A109" s="6" t="s">
        <v>167</v>
      </c>
      <c r="B109" s="28" t="s">
        <v>253</v>
      </c>
      <c r="C109" s="186"/>
      <c r="D109" s="186"/>
      <c r="E109" s="186"/>
      <c r="F109" s="186"/>
      <c r="G109" s="186"/>
      <c r="H109" s="186"/>
      <c r="I109" s="186"/>
      <c r="J109" s="186"/>
      <c r="K109" s="186"/>
      <c r="L109" s="186"/>
      <c r="M109" s="186"/>
      <c r="N109" s="186"/>
      <c r="O109" s="186"/>
      <c r="P109" s="186"/>
      <c r="Q109" s="186"/>
      <c r="R109" s="186"/>
      <c r="S109" s="186"/>
      <c r="T109" s="186"/>
      <c r="U109" s="186"/>
      <c r="V109" s="186"/>
      <c r="W109" s="186"/>
      <c r="X109" s="186"/>
      <c r="Y109" s="186"/>
      <c r="Z109" s="186"/>
      <c r="AA109" s="186"/>
      <c r="AB109" s="186"/>
      <c r="AC109" s="186"/>
      <c r="AD109" s="186"/>
      <c r="AE109" s="186"/>
    </row>
    <row r="110" spans="1:31" ht="12.75">
      <c r="A110" s="210"/>
      <c r="B110" s="211" t="s">
        <v>188</v>
      </c>
      <c r="C110" s="212">
        <f>C98+C105</f>
        <v>0</v>
      </c>
      <c r="D110" s="212">
        <f aca="true" t="shared" si="21" ref="D110:AE110">D98+D105</f>
        <v>0</v>
      </c>
      <c r="E110" s="212">
        <f t="shared" si="21"/>
        <v>0</v>
      </c>
      <c r="F110" s="212">
        <f t="shared" si="21"/>
        <v>0</v>
      </c>
      <c r="G110" s="212">
        <f t="shared" si="21"/>
        <v>0</v>
      </c>
      <c r="H110" s="212">
        <f t="shared" si="21"/>
        <v>0</v>
      </c>
      <c r="I110" s="212">
        <f t="shared" si="21"/>
        <v>0</v>
      </c>
      <c r="J110" s="212">
        <f t="shared" si="21"/>
        <v>0</v>
      </c>
      <c r="K110" s="212">
        <f t="shared" si="21"/>
        <v>0</v>
      </c>
      <c r="L110" s="212">
        <f t="shared" si="21"/>
        <v>0</v>
      </c>
      <c r="M110" s="212">
        <f t="shared" si="21"/>
        <v>0</v>
      </c>
      <c r="N110" s="212">
        <f t="shared" si="21"/>
        <v>0</v>
      </c>
      <c r="O110" s="212">
        <f t="shared" si="21"/>
        <v>0</v>
      </c>
      <c r="P110" s="212">
        <f t="shared" si="21"/>
        <v>0</v>
      </c>
      <c r="Q110" s="212">
        <f t="shared" si="21"/>
        <v>0</v>
      </c>
      <c r="R110" s="212">
        <f t="shared" si="21"/>
        <v>0</v>
      </c>
      <c r="S110" s="212">
        <f t="shared" si="21"/>
        <v>0</v>
      </c>
      <c r="T110" s="212">
        <f t="shared" si="21"/>
        <v>0</v>
      </c>
      <c r="U110" s="212">
        <f t="shared" si="21"/>
        <v>0</v>
      </c>
      <c r="V110" s="212">
        <f t="shared" si="21"/>
        <v>0</v>
      </c>
      <c r="W110" s="212">
        <f t="shared" si="21"/>
        <v>0</v>
      </c>
      <c r="X110" s="212">
        <f t="shared" si="21"/>
        <v>0</v>
      </c>
      <c r="Y110" s="212">
        <f t="shared" si="21"/>
        <v>0</v>
      </c>
      <c r="Z110" s="212">
        <f t="shared" si="21"/>
        <v>0</v>
      </c>
      <c r="AA110" s="212">
        <f t="shared" si="21"/>
        <v>0</v>
      </c>
      <c r="AB110" s="212">
        <f t="shared" si="21"/>
        <v>0</v>
      </c>
      <c r="AC110" s="212">
        <f t="shared" si="21"/>
        <v>0</v>
      </c>
      <c r="AD110" s="212">
        <f t="shared" si="21"/>
        <v>0</v>
      </c>
      <c r="AE110" s="212">
        <f t="shared" si="21"/>
        <v>0</v>
      </c>
    </row>
    <row r="113" ht="12.75">
      <c r="B113" s="182" t="s">
        <v>244</v>
      </c>
    </row>
    <row r="114" spans="3:31" ht="12.75">
      <c r="C114" s="22" t="s">
        <v>45</v>
      </c>
      <c r="D114" s="22" t="s">
        <v>45</v>
      </c>
      <c r="E114" s="22" t="s">
        <v>45</v>
      </c>
      <c r="F114" s="22" t="s">
        <v>45</v>
      </c>
      <c r="G114" s="22" t="s">
        <v>45</v>
      </c>
      <c r="H114" s="22" t="s">
        <v>45</v>
      </c>
      <c r="I114" s="22" t="s">
        <v>45</v>
      </c>
      <c r="J114" s="22" t="s">
        <v>45</v>
      </c>
      <c r="K114" s="22" t="s">
        <v>45</v>
      </c>
      <c r="L114" s="22" t="s">
        <v>45</v>
      </c>
      <c r="M114" s="22" t="s">
        <v>45</v>
      </c>
      <c r="N114" s="22" t="s">
        <v>45</v>
      </c>
      <c r="O114" s="22" t="s">
        <v>45</v>
      </c>
      <c r="P114" s="22" t="s">
        <v>45</v>
      </c>
      <c r="Q114" s="22" t="s">
        <v>45</v>
      </c>
      <c r="R114" s="22" t="s">
        <v>45</v>
      </c>
      <c r="S114" s="22" t="s">
        <v>45</v>
      </c>
      <c r="T114" s="22" t="s">
        <v>45</v>
      </c>
      <c r="U114" s="22" t="s">
        <v>45</v>
      </c>
      <c r="V114" s="22" t="s">
        <v>45</v>
      </c>
      <c r="W114" s="22" t="s">
        <v>45</v>
      </c>
      <c r="X114" s="22" t="s">
        <v>45</v>
      </c>
      <c r="Y114" s="22" t="s">
        <v>45</v>
      </c>
      <c r="Z114" s="22" t="s">
        <v>45</v>
      </c>
      <c r="AA114" s="22" t="s">
        <v>45</v>
      </c>
      <c r="AB114" s="22" t="s">
        <v>45</v>
      </c>
      <c r="AC114" s="22" t="s">
        <v>45</v>
      </c>
      <c r="AD114" s="22" t="s">
        <v>45</v>
      </c>
      <c r="AE114" s="22" t="s">
        <v>45</v>
      </c>
    </row>
    <row r="115" spans="1:31" ht="12.75">
      <c r="A115" s="5" t="s">
        <v>4</v>
      </c>
      <c r="B115" s="10" t="s">
        <v>5</v>
      </c>
      <c r="C115" s="185" t="s">
        <v>36</v>
      </c>
      <c r="D115" s="185" t="s">
        <v>36</v>
      </c>
      <c r="E115" s="185" t="s">
        <v>36</v>
      </c>
      <c r="F115" s="185" t="s">
        <v>36</v>
      </c>
      <c r="G115" s="185" t="s">
        <v>36</v>
      </c>
      <c r="H115" s="185" t="s">
        <v>36</v>
      </c>
      <c r="I115" s="185" t="s">
        <v>36</v>
      </c>
      <c r="J115" s="185" t="s">
        <v>36</v>
      </c>
      <c r="K115" s="185" t="s">
        <v>36</v>
      </c>
      <c r="L115" s="185" t="s">
        <v>36</v>
      </c>
      <c r="M115" s="185" t="s">
        <v>36</v>
      </c>
      <c r="N115" s="185" t="s">
        <v>36</v>
      </c>
      <c r="O115" s="185" t="s">
        <v>36</v>
      </c>
      <c r="P115" s="185" t="s">
        <v>36</v>
      </c>
      <c r="Q115" s="185" t="s">
        <v>36</v>
      </c>
      <c r="R115" s="185" t="s">
        <v>36</v>
      </c>
      <c r="S115" s="185" t="s">
        <v>36</v>
      </c>
      <c r="T115" s="185" t="s">
        <v>36</v>
      </c>
      <c r="U115" s="185" t="s">
        <v>36</v>
      </c>
      <c r="V115" s="185" t="s">
        <v>36</v>
      </c>
      <c r="W115" s="185" t="s">
        <v>36</v>
      </c>
      <c r="X115" s="185" t="s">
        <v>36</v>
      </c>
      <c r="Y115" s="185" t="s">
        <v>36</v>
      </c>
      <c r="Z115" s="185" t="s">
        <v>36</v>
      </c>
      <c r="AA115" s="185" t="s">
        <v>36</v>
      </c>
      <c r="AB115" s="185" t="s">
        <v>36</v>
      </c>
      <c r="AC115" s="185" t="s">
        <v>36</v>
      </c>
      <c r="AD115" s="185" t="s">
        <v>36</v>
      </c>
      <c r="AE115" s="185" t="s">
        <v>36</v>
      </c>
    </row>
    <row r="116" spans="1:31" ht="12.75">
      <c r="A116" s="5"/>
      <c r="B116" s="5" t="s">
        <v>190</v>
      </c>
      <c r="C116" s="185"/>
      <c r="D116" s="185"/>
      <c r="E116" s="185"/>
      <c r="F116" s="185"/>
      <c r="G116" s="185"/>
      <c r="H116" s="185"/>
      <c r="I116" s="185"/>
      <c r="J116" s="185"/>
      <c r="K116" s="185"/>
      <c r="L116" s="185"/>
      <c r="M116" s="185"/>
      <c r="N116" s="185"/>
      <c r="O116" s="185"/>
      <c r="P116" s="185"/>
      <c r="Q116" s="185"/>
      <c r="R116" s="185"/>
      <c r="S116" s="185"/>
      <c r="T116" s="185"/>
      <c r="U116" s="185"/>
      <c r="V116" s="185"/>
      <c r="W116" s="185"/>
      <c r="X116" s="185"/>
      <c r="Y116" s="185"/>
      <c r="Z116" s="185"/>
      <c r="AA116" s="185"/>
      <c r="AB116" s="185"/>
      <c r="AC116" s="185"/>
      <c r="AD116" s="185"/>
      <c r="AE116" s="185"/>
    </row>
    <row r="117" spans="1:31" ht="12.75">
      <c r="A117" s="8" t="s">
        <v>8</v>
      </c>
      <c r="B117" s="26" t="s">
        <v>159</v>
      </c>
      <c r="C117" s="179">
        <f>C118+C119+C122+C123+C124</f>
        <v>0</v>
      </c>
      <c r="D117" s="179">
        <f aca="true" t="shared" si="22" ref="D117:AE117">D118+D119+D122+D123+D124</f>
        <v>0</v>
      </c>
      <c r="E117" s="179">
        <f t="shared" si="22"/>
        <v>0</v>
      </c>
      <c r="F117" s="179">
        <f t="shared" si="22"/>
        <v>0</v>
      </c>
      <c r="G117" s="179">
        <f t="shared" si="22"/>
        <v>0</v>
      </c>
      <c r="H117" s="179">
        <f t="shared" si="22"/>
        <v>0</v>
      </c>
      <c r="I117" s="179">
        <f t="shared" si="22"/>
        <v>0</v>
      </c>
      <c r="J117" s="179">
        <f t="shared" si="22"/>
        <v>0</v>
      </c>
      <c r="K117" s="179">
        <f t="shared" si="22"/>
        <v>0</v>
      </c>
      <c r="L117" s="179">
        <f t="shared" si="22"/>
        <v>0</v>
      </c>
      <c r="M117" s="179">
        <f t="shared" si="22"/>
        <v>0</v>
      </c>
      <c r="N117" s="179">
        <f t="shared" si="22"/>
        <v>0</v>
      </c>
      <c r="O117" s="179">
        <f t="shared" si="22"/>
        <v>0</v>
      </c>
      <c r="P117" s="179">
        <f t="shared" si="22"/>
        <v>0</v>
      </c>
      <c r="Q117" s="179">
        <f t="shared" si="22"/>
        <v>0</v>
      </c>
      <c r="R117" s="179">
        <f t="shared" si="22"/>
        <v>0</v>
      </c>
      <c r="S117" s="179">
        <f t="shared" si="22"/>
        <v>0</v>
      </c>
      <c r="T117" s="179">
        <f t="shared" si="22"/>
        <v>0</v>
      </c>
      <c r="U117" s="179">
        <f t="shared" si="22"/>
        <v>0</v>
      </c>
      <c r="V117" s="179">
        <f t="shared" si="22"/>
        <v>0</v>
      </c>
      <c r="W117" s="179">
        <f t="shared" si="22"/>
        <v>0</v>
      </c>
      <c r="X117" s="179">
        <f t="shared" si="22"/>
        <v>0</v>
      </c>
      <c r="Y117" s="179">
        <f t="shared" si="22"/>
        <v>0</v>
      </c>
      <c r="Z117" s="179">
        <f t="shared" si="22"/>
        <v>0</v>
      </c>
      <c r="AA117" s="179">
        <f t="shared" si="22"/>
        <v>0</v>
      </c>
      <c r="AB117" s="179">
        <f t="shared" si="22"/>
        <v>0</v>
      </c>
      <c r="AC117" s="179">
        <f t="shared" si="22"/>
        <v>0</v>
      </c>
      <c r="AD117" s="179">
        <f t="shared" si="22"/>
        <v>0</v>
      </c>
      <c r="AE117" s="179">
        <f t="shared" si="22"/>
        <v>0</v>
      </c>
    </row>
    <row r="118" spans="1:31" ht="12.75">
      <c r="A118" s="6" t="s">
        <v>6</v>
      </c>
      <c r="B118" s="28" t="s">
        <v>160</v>
      </c>
      <c r="C118" s="186"/>
      <c r="D118" s="186"/>
      <c r="E118" s="186"/>
      <c r="F118" s="186"/>
      <c r="G118" s="186"/>
      <c r="H118" s="186"/>
      <c r="I118" s="186"/>
      <c r="J118" s="186"/>
      <c r="K118" s="186"/>
      <c r="L118" s="186"/>
      <c r="M118" s="186"/>
      <c r="N118" s="186"/>
      <c r="O118" s="186"/>
      <c r="P118" s="186"/>
      <c r="Q118" s="186"/>
      <c r="R118" s="186"/>
      <c r="S118" s="186"/>
      <c r="T118" s="186"/>
      <c r="U118" s="186"/>
      <c r="V118" s="186"/>
      <c r="W118" s="186"/>
      <c r="X118" s="186"/>
      <c r="Y118" s="186"/>
      <c r="Z118" s="186"/>
      <c r="AA118" s="186"/>
      <c r="AB118" s="186"/>
      <c r="AC118" s="186"/>
      <c r="AD118" s="186"/>
      <c r="AE118" s="186"/>
    </row>
    <row r="119" spans="1:31" ht="12.75">
      <c r="A119" s="6" t="s">
        <v>7</v>
      </c>
      <c r="B119" s="28" t="s">
        <v>161</v>
      </c>
      <c r="C119" s="186">
        <f>C120+C121</f>
        <v>0</v>
      </c>
      <c r="D119" s="186">
        <f aca="true" t="shared" si="23" ref="D119:AE119">D120+D121</f>
        <v>0</v>
      </c>
      <c r="E119" s="186">
        <f t="shared" si="23"/>
        <v>0</v>
      </c>
      <c r="F119" s="186">
        <f t="shared" si="23"/>
        <v>0</v>
      </c>
      <c r="G119" s="186">
        <f t="shared" si="23"/>
        <v>0</v>
      </c>
      <c r="H119" s="186">
        <f t="shared" si="23"/>
        <v>0</v>
      </c>
      <c r="I119" s="186">
        <f t="shared" si="23"/>
        <v>0</v>
      </c>
      <c r="J119" s="186">
        <f t="shared" si="23"/>
        <v>0</v>
      </c>
      <c r="K119" s="186">
        <f t="shared" si="23"/>
        <v>0</v>
      </c>
      <c r="L119" s="186">
        <f t="shared" si="23"/>
        <v>0</v>
      </c>
      <c r="M119" s="186">
        <f t="shared" si="23"/>
        <v>0</v>
      </c>
      <c r="N119" s="186">
        <f t="shared" si="23"/>
        <v>0</v>
      </c>
      <c r="O119" s="186">
        <f t="shared" si="23"/>
        <v>0</v>
      </c>
      <c r="P119" s="186">
        <f t="shared" si="23"/>
        <v>0</v>
      </c>
      <c r="Q119" s="186">
        <f t="shared" si="23"/>
        <v>0</v>
      </c>
      <c r="R119" s="186">
        <f t="shared" si="23"/>
        <v>0</v>
      </c>
      <c r="S119" s="186">
        <f t="shared" si="23"/>
        <v>0</v>
      </c>
      <c r="T119" s="186">
        <f t="shared" si="23"/>
        <v>0</v>
      </c>
      <c r="U119" s="186">
        <f t="shared" si="23"/>
        <v>0</v>
      </c>
      <c r="V119" s="186">
        <f t="shared" si="23"/>
        <v>0</v>
      </c>
      <c r="W119" s="186">
        <f t="shared" si="23"/>
        <v>0</v>
      </c>
      <c r="X119" s="186">
        <f t="shared" si="23"/>
        <v>0</v>
      </c>
      <c r="Y119" s="186">
        <f t="shared" si="23"/>
        <v>0</v>
      </c>
      <c r="Z119" s="186">
        <f t="shared" si="23"/>
        <v>0</v>
      </c>
      <c r="AA119" s="186">
        <f t="shared" si="23"/>
        <v>0</v>
      </c>
      <c r="AB119" s="186">
        <f t="shared" si="23"/>
        <v>0</v>
      </c>
      <c r="AC119" s="186">
        <f t="shared" si="23"/>
        <v>0</v>
      </c>
      <c r="AD119" s="186">
        <f t="shared" si="23"/>
        <v>0</v>
      </c>
      <c r="AE119" s="186">
        <f t="shared" si="23"/>
        <v>0</v>
      </c>
    </row>
    <row r="120" spans="1:31" ht="12.75">
      <c r="A120" s="6" t="s">
        <v>162</v>
      </c>
      <c r="B120" s="187" t="s">
        <v>163</v>
      </c>
      <c r="C120" s="175"/>
      <c r="D120" s="175"/>
      <c r="E120" s="175"/>
      <c r="F120" s="175"/>
      <c r="G120" s="175"/>
      <c r="H120" s="175"/>
      <c r="I120" s="175"/>
      <c r="J120" s="175"/>
      <c r="K120" s="175"/>
      <c r="L120" s="175"/>
      <c r="M120" s="175"/>
      <c r="N120" s="175"/>
      <c r="O120" s="175"/>
      <c r="P120" s="175"/>
      <c r="Q120" s="175"/>
      <c r="R120" s="175"/>
      <c r="S120" s="175"/>
      <c r="T120" s="175"/>
      <c r="U120" s="175"/>
      <c r="V120" s="175"/>
      <c r="W120" s="175"/>
      <c r="X120" s="175"/>
      <c r="Y120" s="175"/>
      <c r="Z120" s="175"/>
      <c r="AA120" s="175"/>
      <c r="AB120" s="175"/>
      <c r="AC120" s="175"/>
      <c r="AD120" s="175"/>
      <c r="AE120" s="175"/>
    </row>
    <row r="121" spans="1:31" ht="12.75">
      <c r="A121" s="6" t="s">
        <v>164</v>
      </c>
      <c r="B121" s="187" t="s">
        <v>165</v>
      </c>
      <c r="C121" s="175"/>
      <c r="D121" s="175"/>
      <c r="E121" s="175"/>
      <c r="F121" s="175"/>
      <c r="G121" s="175"/>
      <c r="H121" s="175"/>
      <c r="I121" s="175"/>
      <c r="J121" s="175"/>
      <c r="K121" s="175"/>
      <c r="L121" s="175"/>
      <c r="M121" s="175"/>
      <c r="N121" s="175"/>
      <c r="O121" s="175"/>
      <c r="P121" s="175"/>
      <c r="Q121" s="175"/>
      <c r="R121" s="175"/>
      <c r="S121" s="175"/>
      <c r="T121" s="175"/>
      <c r="U121" s="175"/>
      <c r="V121" s="175"/>
      <c r="W121" s="175"/>
      <c r="X121" s="175"/>
      <c r="Y121" s="175"/>
      <c r="Z121" s="175"/>
      <c r="AA121" s="175"/>
      <c r="AB121" s="175"/>
      <c r="AC121" s="175"/>
      <c r="AD121" s="175"/>
      <c r="AE121" s="175"/>
    </row>
    <row r="122" spans="1:31" ht="12.75">
      <c r="A122" s="6" t="s">
        <v>23</v>
      </c>
      <c r="B122" s="28" t="s">
        <v>166</v>
      </c>
      <c r="C122" s="175"/>
      <c r="D122" s="175"/>
      <c r="E122" s="175"/>
      <c r="F122" s="175"/>
      <c r="G122" s="175"/>
      <c r="H122" s="175"/>
      <c r="I122" s="175"/>
      <c r="J122" s="175"/>
      <c r="K122" s="175"/>
      <c r="L122" s="175"/>
      <c r="M122" s="175"/>
      <c r="N122" s="175"/>
      <c r="O122" s="175"/>
      <c r="P122" s="175"/>
      <c r="Q122" s="175"/>
      <c r="R122" s="175"/>
      <c r="S122" s="175"/>
      <c r="T122" s="175"/>
      <c r="U122" s="175"/>
      <c r="V122" s="175"/>
      <c r="W122" s="175"/>
      <c r="X122" s="175"/>
      <c r="Y122" s="175"/>
      <c r="Z122" s="175"/>
      <c r="AA122" s="175"/>
      <c r="AB122" s="175"/>
      <c r="AC122" s="175"/>
      <c r="AD122" s="175"/>
      <c r="AE122" s="175"/>
    </row>
    <row r="123" spans="1:31" ht="12.75">
      <c r="A123" s="6" t="s">
        <v>167</v>
      </c>
      <c r="B123" s="28" t="s">
        <v>168</v>
      </c>
      <c r="C123" s="175"/>
      <c r="D123" s="175"/>
      <c r="E123" s="175"/>
      <c r="F123" s="175"/>
      <c r="G123" s="175"/>
      <c r="H123" s="175"/>
      <c r="I123" s="175"/>
      <c r="J123" s="175"/>
      <c r="K123" s="175"/>
      <c r="L123" s="175"/>
      <c r="M123" s="175"/>
      <c r="N123" s="175"/>
      <c r="O123" s="175"/>
      <c r="P123" s="175"/>
      <c r="Q123" s="175"/>
      <c r="R123" s="175"/>
      <c r="S123" s="175"/>
      <c r="T123" s="175"/>
      <c r="U123" s="175"/>
      <c r="V123" s="175"/>
      <c r="W123" s="175"/>
      <c r="X123" s="175"/>
      <c r="Y123" s="175"/>
      <c r="Z123" s="175"/>
      <c r="AA123" s="175"/>
      <c r="AB123" s="175"/>
      <c r="AC123" s="175"/>
      <c r="AD123" s="175"/>
      <c r="AE123" s="175"/>
    </row>
    <row r="124" spans="1:31" ht="12.75">
      <c r="A124" s="6" t="s">
        <v>169</v>
      </c>
      <c r="B124" s="28" t="s">
        <v>170</v>
      </c>
      <c r="C124" s="175"/>
      <c r="D124" s="175"/>
      <c r="E124" s="175"/>
      <c r="F124" s="175"/>
      <c r="G124" s="175"/>
      <c r="H124" s="175"/>
      <c r="I124" s="175"/>
      <c r="J124" s="175"/>
      <c r="K124" s="175"/>
      <c r="L124" s="175"/>
      <c r="M124" s="175"/>
      <c r="N124" s="175"/>
      <c r="O124" s="175"/>
      <c r="P124" s="175"/>
      <c r="Q124" s="175"/>
      <c r="R124" s="175"/>
      <c r="S124" s="175"/>
      <c r="T124" s="175"/>
      <c r="U124" s="175"/>
      <c r="V124" s="175"/>
      <c r="W124" s="175"/>
      <c r="X124" s="175"/>
      <c r="Y124" s="175"/>
      <c r="Z124" s="175"/>
      <c r="AA124" s="175"/>
      <c r="AB124" s="175"/>
      <c r="AC124" s="175"/>
      <c r="AD124" s="175"/>
      <c r="AE124" s="175"/>
    </row>
    <row r="125" spans="1:31" ht="12.75">
      <c r="A125" s="8" t="s">
        <v>9</v>
      </c>
      <c r="B125" s="26" t="s">
        <v>171</v>
      </c>
      <c r="C125" s="179">
        <f>C126+C127+C130</f>
        <v>0</v>
      </c>
      <c r="D125" s="179">
        <f aca="true" t="shared" si="24" ref="D125:AE125">D126+D127+D128+D130</f>
        <v>0</v>
      </c>
      <c r="E125" s="179">
        <f t="shared" si="24"/>
        <v>0</v>
      </c>
      <c r="F125" s="179">
        <f t="shared" si="24"/>
        <v>0</v>
      </c>
      <c r="G125" s="179">
        <f t="shared" si="24"/>
        <v>0</v>
      </c>
      <c r="H125" s="179">
        <f t="shared" si="24"/>
        <v>0</v>
      </c>
      <c r="I125" s="179">
        <f t="shared" si="24"/>
        <v>0</v>
      </c>
      <c r="J125" s="179">
        <f t="shared" si="24"/>
        <v>0</v>
      </c>
      <c r="K125" s="179">
        <f t="shared" si="24"/>
        <v>0</v>
      </c>
      <c r="L125" s="179">
        <f t="shared" si="24"/>
        <v>0</v>
      </c>
      <c r="M125" s="179">
        <f t="shared" si="24"/>
        <v>0</v>
      </c>
      <c r="N125" s="179">
        <f t="shared" si="24"/>
        <v>0</v>
      </c>
      <c r="O125" s="179">
        <f t="shared" si="24"/>
        <v>0</v>
      </c>
      <c r="P125" s="179">
        <f t="shared" si="24"/>
        <v>0</v>
      </c>
      <c r="Q125" s="179">
        <f t="shared" si="24"/>
        <v>0</v>
      </c>
      <c r="R125" s="179">
        <f t="shared" si="24"/>
        <v>0</v>
      </c>
      <c r="S125" s="179">
        <f t="shared" si="24"/>
        <v>0</v>
      </c>
      <c r="T125" s="179">
        <f t="shared" si="24"/>
        <v>0</v>
      </c>
      <c r="U125" s="179">
        <f t="shared" si="24"/>
        <v>0</v>
      </c>
      <c r="V125" s="179">
        <f t="shared" si="24"/>
        <v>0</v>
      </c>
      <c r="W125" s="179">
        <f t="shared" si="24"/>
        <v>0</v>
      </c>
      <c r="X125" s="179">
        <f t="shared" si="24"/>
        <v>0</v>
      </c>
      <c r="Y125" s="179">
        <f t="shared" si="24"/>
        <v>0</v>
      </c>
      <c r="Z125" s="179">
        <f t="shared" si="24"/>
        <v>0</v>
      </c>
      <c r="AA125" s="179">
        <f t="shared" si="24"/>
        <v>0</v>
      </c>
      <c r="AB125" s="179">
        <f t="shared" si="24"/>
        <v>0</v>
      </c>
      <c r="AC125" s="179">
        <f t="shared" si="24"/>
        <v>0</v>
      </c>
      <c r="AD125" s="179">
        <f t="shared" si="24"/>
        <v>0</v>
      </c>
      <c r="AE125" s="179">
        <f t="shared" si="24"/>
        <v>0</v>
      </c>
    </row>
    <row r="126" spans="1:31" ht="12.75">
      <c r="A126" s="6" t="s">
        <v>6</v>
      </c>
      <c r="B126" s="28" t="s">
        <v>172</v>
      </c>
      <c r="C126" s="186"/>
      <c r="D126" s="186"/>
      <c r="E126" s="186"/>
      <c r="F126" s="186"/>
      <c r="G126" s="186"/>
      <c r="H126" s="186"/>
      <c r="I126" s="186"/>
      <c r="J126" s="186"/>
      <c r="K126" s="186"/>
      <c r="L126" s="186"/>
      <c r="M126" s="186"/>
      <c r="N126" s="186"/>
      <c r="O126" s="186"/>
      <c r="P126" s="186"/>
      <c r="Q126" s="186"/>
      <c r="R126" s="186"/>
      <c r="S126" s="186"/>
      <c r="T126" s="186"/>
      <c r="U126" s="186"/>
      <c r="V126" s="186"/>
      <c r="W126" s="186"/>
      <c r="X126" s="186"/>
      <c r="Y126" s="186"/>
      <c r="Z126" s="186"/>
      <c r="AA126" s="186"/>
      <c r="AB126" s="186"/>
      <c r="AC126" s="186"/>
      <c r="AD126" s="186"/>
      <c r="AE126" s="186"/>
    </row>
    <row r="127" spans="1:31" ht="12.75">
      <c r="A127" s="6" t="s">
        <v>7</v>
      </c>
      <c r="B127" s="28" t="s">
        <v>173</v>
      </c>
      <c r="C127" s="186"/>
      <c r="D127" s="186"/>
      <c r="E127" s="186"/>
      <c r="F127" s="186"/>
      <c r="G127" s="186"/>
      <c r="H127" s="186"/>
      <c r="I127" s="186"/>
      <c r="J127" s="186"/>
      <c r="K127" s="186"/>
      <c r="L127" s="186"/>
      <c r="M127" s="186"/>
      <c r="N127" s="186"/>
      <c r="O127" s="186"/>
      <c r="P127" s="186"/>
      <c r="Q127" s="186"/>
      <c r="R127" s="186"/>
      <c r="S127" s="186"/>
      <c r="T127" s="186"/>
      <c r="U127" s="186"/>
      <c r="V127" s="186"/>
      <c r="W127" s="186"/>
      <c r="X127" s="186"/>
      <c r="Y127" s="186"/>
      <c r="Z127" s="186"/>
      <c r="AA127" s="186"/>
      <c r="AB127" s="186"/>
      <c r="AC127" s="186"/>
      <c r="AD127" s="186"/>
      <c r="AE127" s="186"/>
    </row>
    <row r="128" spans="1:31" ht="12.75">
      <c r="A128" s="6" t="s">
        <v>23</v>
      </c>
      <c r="B128" s="28" t="s">
        <v>174</v>
      </c>
      <c r="C128" s="186"/>
      <c r="D128" s="186"/>
      <c r="E128" s="186"/>
      <c r="F128" s="186"/>
      <c r="G128" s="186"/>
      <c r="H128" s="186"/>
      <c r="I128" s="186"/>
      <c r="J128" s="186"/>
      <c r="K128" s="186"/>
      <c r="L128" s="186"/>
      <c r="M128" s="186"/>
      <c r="N128" s="186"/>
      <c r="O128" s="186"/>
      <c r="P128" s="186"/>
      <c r="Q128" s="186"/>
      <c r="R128" s="186"/>
      <c r="S128" s="186"/>
      <c r="T128" s="186"/>
      <c r="U128" s="186"/>
      <c r="V128" s="186"/>
      <c r="W128" s="186"/>
      <c r="X128" s="186"/>
      <c r="Y128" s="186"/>
      <c r="Z128" s="186"/>
      <c r="AA128" s="186"/>
      <c r="AB128" s="186"/>
      <c r="AC128" s="186"/>
      <c r="AD128" s="186"/>
      <c r="AE128" s="186"/>
    </row>
    <row r="129" spans="1:31" s="170" customFormat="1" ht="12.75">
      <c r="A129" s="193"/>
      <c r="B129" s="194" t="s">
        <v>189</v>
      </c>
      <c r="C129" s="195">
        <f>C219</f>
        <v>0</v>
      </c>
      <c r="D129" s="195">
        <f aca="true" t="shared" si="25" ref="D129:AE129">D219</f>
        <v>0</v>
      </c>
      <c r="E129" s="195">
        <f t="shared" si="25"/>
        <v>0</v>
      </c>
      <c r="F129" s="195">
        <f t="shared" si="25"/>
        <v>0</v>
      </c>
      <c r="G129" s="195">
        <f t="shared" si="25"/>
        <v>0</v>
      </c>
      <c r="H129" s="195">
        <f t="shared" si="25"/>
        <v>0</v>
      </c>
      <c r="I129" s="195">
        <f t="shared" si="25"/>
        <v>0</v>
      </c>
      <c r="J129" s="195">
        <f t="shared" si="25"/>
        <v>0</v>
      </c>
      <c r="K129" s="195">
        <f t="shared" si="25"/>
        <v>0</v>
      </c>
      <c r="L129" s="195">
        <f t="shared" si="25"/>
        <v>0</v>
      </c>
      <c r="M129" s="195">
        <f t="shared" si="25"/>
        <v>0</v>
      </c>
      <c r="N129" s="195">
        <f t="shared" si="25"/>
        <v>0</v>
      </c>
      <c r="O129" s="195">
        <f t="shared" si="25"/>
        <v>0</v>
      </c>
      <c r="P129" s="195">
        <f t="shared" si="25"/>
        <v>0</v>
      </c>
      <c r="Q129" s="195">
        <f t="shared" si="25"/>
        <v>0</v>
      </c>
      <c r="R129" s="195">
        <f t="shared" si="25"/>
        <v>0</v>
      </c>
      <c r="S129" s="195">
        <f t="shared" si="25"/>
        <v>0</v>
      </c>
      <c r="T129" s="195">
        <f t="shared" si="25"/>
        <v>0</v>
      </c>
      <c r="U129" s="195">
        <f t="shared" si="25"/>
        <v>0</v>
      </c>
      <c r="V129" s="195">
        <f t="shared" si="25"/>
        <v>0</v>
      </c>
      <c r="W129" s="195">
        <f t="shared" si="25"/>
        <v>0</v>
      </c>
      <c r="X129" s="195">
        <f t="shared" si="25"/>
        <v>0</v>
      </c>
      <c r="Y129" s="195">
        <f t="shared" si="25"/>
        <v>0</v>
      </c>
      <c r="Z129" s="195">
        <f t="shared" si="25"/>
        <v>0</v>
      </c>
      <c r="AA129" s="195">
        <f t="shared" si="25"/>
        <v>0</v>
      </c>
      <c r="AB129" s="195">
        <f t="shared" si="25"/>
        <v>0</v>
      </c>
      <c r="AC129" s="195">
        <f t="shared" si="25"/>
        <v>0</v>
      </c>
      <c r="AD129" s="195">
        <f t="shared" si="25"/>
        <v>0</v>
      </c>
      <c r="AE129" s="195">
        <f t="shared" si="25"/>
        <v>0</v>
      </c>
    </row>
    <row r="130" spans="1:31" ht="12.75">
      <c r="A130" s="6" t="s">
        <v>167</v>
      </c>
      <c r="B130" s="28" t="s">
        <v>175</v>
      </c>
      <c r="C130" s="175"/>
      <c r="D130" s="175"/>
      <c r="E130" s="175"/>
      <c r="F130" s="175"/>
      <c r="G130" s="175"/>
      <c r="H130" s="175"/>
      <c r="I130" s="175"/>
      <c r="J130" s="175"/>
      <c r="K130" s="175"/>
      <c r="L130" s="175"/>
      <c r="M130" s="175"/>
      <c r="N130" s="175"/>
      <c r="O130" s="175"/>
      <c r="P130" s="175"/>
      <c r="Q130" s="175"/>
      <c r="R130" s="175"/>
      <c r="S130" s="175"/>
      <c r="T130" s="175"/>
      <c r="U130" s="175"/>
      <c r="V130" s="175"/>
      <c r="W130" s="175"/>
      <c r="X130" s="175"/>
      <c r="Y130" s="175"/>
      <c r="Z130" s="175"/>
      <c r="AA130" s="175"/>
      <c r="AB130" s="175"/>
      <c r="AC130" s="175"/>
      <c r="AD130" s="175"/>
      <c r="AE130" s="175"/>
    </row>
    <row r="131" spans="1:31" s="255" customFormat="1" ht="12.75">
      <c r="A131" s="207"/>
      <c r="B131" s="208" t="s">
        <v>176</v>
      </c>
      <c r="C131" s="209">
        <f aca="true" t="shared" si="26" ref="C131:AE131">C117+C125</f>
        <v>0</v>
      </c>
      <c r="D131" s="209">
        <f t="shared" si="26"/>
        <v>0</v>
      </c>
      <c r="E131" s="209">
        <f t="shared" si="26"/>
        <v>0</v>
      </c>
      <c r="F131" s="209">
        <f t="shared" si="26"/>
        <v>0</v>
      </c>
      <c r="G131" s="209">
        <f t="shared" si="26"/>
        <v>0</v>
      </c>
      <c r="H131" s="209">
        <f t="shared" si="26"/>
        <v>0</v>
      </c>
      <c r="I131" s="209">
        <f t="shared" si="26"/>
        <v>0</v>
      </c>
      <c r="J131" s="209">
        <f t="shared" si="26"/>
        <v>0</v>
      </c>
      <c r="K131" s="209">
        <f t="shared" si="26"/>
        <v>0</v>
      </c>
      <c r="L131" s="209">
        <f t="shared" si="26"/>
        <v>0</v>
      </c>
      <c r="M131" s="209">
        <f t="shared" si="26"/>
        <v>0</v>
      </c>
      <c r="N131" s="209">
        <f t="shared" si="26"/>
        <v>0</v>
      </c>
      <c r="O131" s="209">
        <f t="shared" si="26"/>
        <v>0</v>
      </c>
      <c r="P131" s="209">
        <f t="shared" si="26"/>
        <v>0</v>
      </c>
      <c r="Q131" s="209">
        <f t="shared" si="26"/>
        <v>0</v>
      </c>
      <c r="R131" s="209">
        <f t="shared" si="26"/>
        <v>0</v>
      </c>
      <c r="S131" s="209">
        <f t="shared" si="26"/>
        <v>0</v>
      </c>
      <c r="T131" s="209">
        <f t="shared" si="26"/>
        <v>0</v>
      </c>
      <c r="U131" s="209">
        <f t="shared" si="26"/>
        <v>0</v>
      </c>
      <c r="V131" s="209">
        <f t="shared" si="26"/>
        <v>0</v>
      </c>
      <c r="W131" s="209">
        <f t="shared" si="26"/>
        <v>0</v>
      </c>
      <c r="X131" s="209">
        <f t="shared" si="26"/>
        <v>0</v>
      </c>
      <c r="Y131" s="209">
        <f t="shared" si="26"/>
        <v>0</v>
      </c>
      <c r="Z131" s="209">
        <f t="shared" si="26"/>
        <v>0</v>
      </c>
      <c r="AA131" s="209">
        <f t="shared" si="26"/>
        <v>0</v>
      </c>
      <c r="AB131" s="209">
        <f t="shared" si="26"/>
        <v>0</v>
      </c>
      <c r="AC131" s="209">
        <f t="shared" si="26"/>
        <v>0</v>
      </c>
      <c r="AD131" s="209">
        <f t="shared" si="26"/>
        <v>0</v>
      </c>
      <c r="AE131" s="209">
        <f t="shared" si="26"/>
        <v>0</v>
      </c>
    </row>
    <row r="132" spans="1:31" ht="12.75">
      <c r="A132" s="188"/>
      <c r="B132" s="188" t="s">
        <v>177</v>
      </c>
      <c r="C132" s="189"/>
      <c r="D132" s="189"/>
      <c r="E132" s="189"/>
      <c r="F132" s="189"/>
      <c r="G132" s="189"/>
      <c r="H132" s="189"/>
      <c r="I132" s="189"/>
      <c r="J132" s="189"/>
      <c r="K132" s="189"/>
      <c r="L132" s="189"/>
      <c r="M132" s="189"/>
      <c r="N132" s="189"/>
      <c r="O132" s="189"/>
      <c r="P132" s="189"/>
      <c r="Q132" s="189"/>
      <c r="R132" s="189"/>
      <c r="S132" s="189"/>
      <c r="T132" s="189"/>
      <c r="U132" s="189"/>
      <c r="V132" s="189"/>
      <c r="W132" s="189"/>
      <c r="X132" s="189"/>
      <c r="Y132" s="189"/>
      <c r="Z132" s="189"/>
      <c r="AA132" s="189"/>
      <c r="AB132" s="189"/>
      <c r="AC132" s="189"/>
      <c r="AD132" s="189"/>
      <c r="AE132" s="189"/>
    </row>
    <row r="133" spans="1:31" ht="12.75">
      <c r="A133" s="8" t="s">
        <v>8</v>
      </c>
      <c r="B133" s="26" t="s">
        <v>178</v>
      </c>
      <c r="C133" s="179">
        <f>SUM(C134:C139)</f>
        <v>0</v>
      </c>
      <c r="D133" s="179">
        <f aca="true" t="shared" si="27" ref="D133:AE133">SUM(D134:D139)</f>
        <v>0</v>
      </c>
      <c r="E133" s="179">
        <f t="shared" si="27"/>
        <v>0</v>
      </c>
      <c r="F133" s="179">
        <f t="shared" si="27"/>
        <v>0</v>
      </c>
      <c r="G133" s="179">
        <f t="shared" si="27"/>
        <v>0</v>
      </c>
      <c r="H133" s="179">
        <f t="shared" si="27"/>
        <v>0</v>
      </c>
      <c r="I133" s="179">
        <f t="shared" si="27"/>
        <v>0</v>
      </c>
      <c r="J133" s="179">
        <f t="shared" si="27"/>
        <v>0</v>
      </c>
      <c r="K133" s="179">
        <f t="shared" si="27"/>
        <v>0</v>
      </c>
      <c r="L133" s="179">
        <f t="shared" si="27"/>
        <v>0</v>
      </c>
      <c r="M133" s="179">
        <f t="shared" si="27"/>
        <v>0</v>
      </c>
      <c r="N133" s="179">
        <f t="shared" si="27"/>
        <v>0</v>
      </c>
      <c r="O133" s="179">
        <f t="shared" si="27"/>
        <v>0</v>
      </c>
      <c r="P133" s="179">
        <f t="shared" si="27"/>
        <v>0</v>
      </c>
      <c r="Q133" s="179">
        <f t="shared" si="27"/>
        <v>0</v>
      </c>
      <c r="R133" s="179">
        <f t="shared" si="27"/>
        <v>0</v>
      </c>
      <c r="S133" s="179">
        <f t="shared" si="27"/>
        <v>0</v>
      </c>
      <c r="T133" s="179">
        <f t="shared" si="27"/>
        <v>0</v>
      </c>
      <c r="U133" s="179">
        <f t="shared" si="27"/>
        <v>0</v>
      </c>
      <c r="V133" s="179">
        <f t="shared" si="27"/>
        <v>0</v>
      </c>
      <c r="W133" s="179">
        <f t="shared" si="27"/>
        <v>0</v>
      </c>
      <c r="X133" s="179">
        <f t="shared" si="27"/>
        <v>0</v>
      </c>
      <c r="Y133" s="179">
        <f t="shared" si="27"/>
        <v>0</v>
      </c>
      <c r="Z133" s="179">
        <f t="shared" si="27"/>
        <v>0</v>
      </c>
      <c r="AA133" s="179">
        <f t="shared" si="27"/>
        <v>0</v>
      </c>
      <c r="AB133" s="179">
        <f t="shared" si="27"/>
        <v>0</v>
      </c>
      <c r="AC133" s="179">
        <f t="shared" si="27"/>
        <v>0</v>
      </c>
      <c r="AD133" s="179">
        <f t="shared" si="27"/>
        <v>0</v>
      </c>
      <c r="AE133" s="179">
        <f t="shared" si="27"/>
        <v>0</v>
      </c>
    </row>
    <row r="134" spans="1:31" ht="12.75">
      <c r="A134" s="6" t="s">
        <v>6</v>
      </c>
      <c r="B134" s="28" t="s">
        <v>179</v>
      </c>
      <c r="C134" s="186"/>
      <c r="D134" s="186"/>
      <c r="E134" s="186"/>
      <c r="F134" s="186"/>
      <c r="G134" s="186"/>
      <c r="H134" s="186"/>
      <c r="I134" s="186"/>
      <c r="J134" s="186"/>
      <c r="K134" s="186"/>
      <c r="L134" s="186"/>
      <c r="M134" s="186"/>
      <c r="N134" s="186"/>
      <c r="O134" s="186"/>
      <c r="P134" s="186"/>
      <c r="Q134" s="186"/>
      <c r="R134" s="186"/>
      <c r="S134" s="186"/>
      <c r="T134" s="186"/>
      <c r="U134" s="186"/>
      <c r="V134" s="186"/>
      <c r="W134" s="186"/>
      <c r="X134" s="186"/>
      <c r="Y134" s="186"/>
      <c r="Z134" s="186"/>
      <c r="AA134" s="186"/>
      <c r="AB134" s="186"/>
      <c r="AC134" s="186"/>
      <c r="AD134" s="186"/>
      <c r="AE134" s="186"/>
    </row>
    <row r="135" spans="1:31" ht="12.75">
      <c r="A135" s="6" t="s">
        <v>7</v>
      </c>
      <c r="B135" s="28" t="s">
        <v>180</v>
      </c>
      <c r="C135" s="186"/>
      <c r="D135" s="186"/>
      <c r="E135" s="186"/>
      <c r="F135" s="186"/>
      <c r="G135" s="186"/>
      <c r="H135" s="186"/>
      <c r="I135" s="186"/>
      <c r="J135" s="186"/>
      <c r="K135" s="186"/>
      <c r="L135" s="186"/>
      <c r="M135" s="186"/>
      <c r="N135" s="186"/>
      <c r="O135" s="186"/>
      <c r="P135" s="186"/>
      <c r="Q135" s="186"/>
      <c r="R135" s="186"/>
      <c r="S135" s="186"/>
      <c r="T135" s="186"/>
      <c r="U135" s="186"/>
      <c r="V135" s="186"/>
      <c r="W135" s="186"/>
      <c r="X135" s="186"/>
      <c r="Y135" s="186"/>
      <c r="Z135" s="186"/>
      <c r="AA135" s="186"/>
      <c r="AB135" s="186"/>
      <c r="AC135" s="186"/>
      <c r="AD135" s="186"/>
      <c r="AE135" s="186"/>
    </row>
    <row r="136" spans="1:31" ht="12.75">
      <c r="A136" s="6" t="s">
        <v>23</v>
      </c>
      <c r="B136" s="28" t="s">
        <v>181</v>
      </c>
      <c r="C136" s="186"/>
      <c r="D136" s="186"/>
      <c r="E136" s="186"/>
      <c r="F136" s="186"/>
      <c r="G136" s="186"/>
      <c r="H136" s="186"/>
      <c r="I136" s="186"/>
      <c r="J136" s="186"/>
      <c r="K136" s="186"/>
      <c r="L136" s="186"/>
      <c r="M136" s="186"/>
      <c r="N136" s="186"/>
      <c r="O136" s="186"/>
      <c r="P136" s="186"/>
      <c r="Q136" s="186"/>
      <c r="R136" s="186"/>
      <c r="S136" s="186"/>
      <c r="T136" s="186"/>
      <c r="U136" s="186"/>
      <c r="V136" s="186"/>
      <c r="W136" s="186"/>
      <c r="X136" s="186"/>
      <c r="Y136" s="186"/>
      <c r="Z136" s="186"/>
      <c r="AA136" s="186"/>
      <c r="AB136" s="186"/>
      <c r="AC136" s="186"/>
      <c r="AD136" s="186"/>
      <c r="AE136" s="186"/>
    </row>
    <row r="137" spans="1:31" ht="12.75">
      <c r="A137" s="6" t="s">
        <v>167</v>
      </c>
      <c r="B137" s="28" t="s">
        <v>182</v>
      </c>
      <c r="C137" s="186"/>
      <c r="D137" s="186"/>
      <c r="E137" s="186"/>
      <c r="F137" s="186"/>
      <c r="G137" s="186"/>
      <c r="H137" s="186"/>
      <c r="I137" s="186"/>
      <c r="J137" s="186"/>
      <c r="K137" s="186"/>
      <c r="L137" s="186"/>
      <c r="M137" s="186"/>
      <c r="N137" s="186"/>
      <c r="O137" s="186"/>
      <c r="P137" s="186"/>
      <c r="Q137" s="186"/>
      <c r="R137" s="186"/>
      <c r="S137" s="186"/>
      <c r="T137" s="186"/>
      <c r="U137" s="186"/>
      <c r="V137" s="186"/>
      <c r="W137" s="186"/>
      <c r="X137" s="186"/>
      <c r="Y137" s="186"/>
      <c r="Z137" s="186"/>
      <c r="AA137" s="186"/>
      <c r="AB137" s="186"/>
      <c r="AC137" s="186"/>
      <c r="AD137" s="186"/>
      <c r="AE137" s="186"/>
    </row>
    <row r="138" spans="1:31" ht="12.75">
      <c r="A138" s="25" t="s">
        <v>169</v>
      </c>
      <c r="B138" s="28" t="s">
        <v>191</v>
      </c>
      <c r="C138" s="186"/>
      <c r="D138" s="186"/>
      <c r="E138" s="186"/>
      <c r="F138" s="186"/>
      <c r="G138" s="186"/>
      <c r="H138" s="186"/>
      <c r="I138" s="186"/>
      <c r="J138" s="186"/>
      <c r="K138" s="186"/>
      <c r="L138" s="186"/>
      <c r="M138" s="186"/>
      <c r="N138" s="186"/>
      <c r="O138" s="186"/>
      <c r="P138" s="186"/>
      <c r="Q138" s="186"/>
      <c r="R138" s="186"/>
      <c r="S138" s="186"/>
      <c r="T138" s="186"/>
      <c r="U138" s="186"/>
      <c r="V138" s="186"/>
      <c r="W138" s="186"/>
      <c r="X138" s="186"/>
      <c r="Y138" s="186"/>
      <c r="Z138" s="186"/>
      <c r="AA138" s="186"/>
      <c r="AB138" s="186"/>
      <c r="AC138" s="186"/>
      <c r="AD138" s="186"/>
      <c r="AE138" s="186"/>
    </row>
    <row r="139" spans="1:31" ht="12.75">
      <c r="A139" s="25" t="s">
        <v>192</v>
      </c>
      <c r="B139" s="28" t="s">
        <v>183</v>
      </c>
      <c r="C139" s="186"/>
      <c r="D139" s="186"/>
      <c r="E139" s="186"/>
      <c r="F139" s="186"/>
      <c r="G139" s="186"/>
      <c r="H139" s="186"/>
      <c r="I139" s="186"/>
      <c r="J139" s="186"/>
      <c r="K139" s="186"/>
      <c r="L139" s="186"/>
      <c r="M139" s="186"/>
      <c r="N139" s="186"/>
      <c r="O139" s="186"/>
      <c r="P139" s="186"/>
      <c r="Q139" s="186"/>
      <c r="R139" s="186"/>
      <c r="S139" s="186"/>
      <c r="T139" s="186"/>
      <c r="U139" s="186"/>
      <c r="V139" s="186"/>
      <c r="W139" s="186"/>
      <c r="X139" s="186"/>
      <c r="Y139" s="186"/>
      <c r="Z139" s="186"/>
      <c r="AA139" s="186"/>
      <c r="AB139" s="186"/>
      <c r="AC139" s="186"/>
      <c r="AD139" s="186"/>
      <c r="AE139" s="186"/>
    </row>
    <row r="140" spans="1:31" ht="12.75">
      <c r="A140" s="8" t="s">
        <v>9</v>
      </c>
      <c r="B140" s="190" t="s">
        <v>184</v>
      </c>
      <c r="C140" s="186">
        <f>SUM(C141:C144)</f>
        <v>0</v>
      </c>
      <c r="D140" s="186">
        <f aca="true" t="shared" si="28" ref="D140:AE140">SUM(D141:D144)</f>
        <v>0</v>
      </c>
      <c r="E140" s="186">
        <f t="shared" si="28"/>
        <v>0</v>
      </c>
      <c r="F140" s="186">
        <f t="shared" si="28"/>
        <v>0</v>
      </c>
      <c r="G140" s="186">
        <f t="shared" si="28"/>
        <v>0</v>
      </c>
      <c r="H140" s="186">
        <f t="shared" si="28"/>
        <v>0</v>
      </c>
      <c r="I140" s="186">
        <f t="shared" si="28"/>
        <v>0</v>
      </c>
      <c r="J140" s="186">
        <f t="shared" si="28"/>
        <v>0</v>
      </c>
      <c r="K140" s="186">
        <f t="shared" si="28"/>
        <v>0</v>
      </c>
      <c r="L140" s="186">
        <f t="shared" si="28"/>
        <v>0</v>
      </c>
      <c r="M140" s="186">
        <f t="shared" si="28"/>
        <v>0</v>
      </c>
      <c r="N140" s="186">
        <f t="shared" si="28"/>
        <v>0</v>
      </c>
      <c r="O140" s="186">
        <f t="shared" si="28"/>
        <v>0</v>
      </c>
      <c r="P140" s="186">
        <f t="shared" si="28"/>
        <v>0</v>
      </c>
      <c r="Q140" s="186">
        <f t="shared" si="28"/>
        <v>0</v>
      </c>
      <c r="R140" s="186">
        <f t="shared" si="28"/>
        <v>0</v>
      </c>
      <c r="S140" s="186">
        <f t="shared" si="28"/>
        <v>0</v>
      </c>
      <c r="T140" s="186">
        <f t="shared" si="28"/>
        <v>0</v>
      </c>
      <c r="U140" s="186">
        <f t="shared" si="28"/>
        <v>0</v>
      </c>
      <c r="V140" s="186">
        <f t="shared" si="28"/>
        <v>0</v>
      </c>
      <c r="W140" s="186">
        <f t="shared" si="28"/>
        <v>0</v>
      </c>
      <c r="X140" s="186">
        <f t="shared" si="28"/>
        <v>0</v>
      </c>
      <c r="Y140" s="186">
        <f t="shared" si="28"/>
        <v>0</v>
      </c>
      <c r="Z140" s="186">
        <f t="shared" si="28"/>
        <v>0</v>
      </c>
      <c r="AA140" s="186">
        <f t="shared" si="28"/>
        <v>0</v>
      </c>
      <c r="AB140" s="186">
        <f t="shared" si="28"/>
        <v>0</v>
      </c>
      <c r="AC140" s="186">
        <f t="shared" si="28"/>
        <v>0</v>
      </c>
      <c r="AD140" s="186">
        <f t="shared" si="28"/>
        <v>0</v>
      </c>
      <c r="AE140" s="186">
        <f t="shared" si="28"/>
        <v>0</v>
      </c>
    </row>
    <row r="141" spans="1:31" ht="12.75">
      <c r="A141" s="6" t="s">
        <v>6</v>
      </c>
      <c r="B141" s="28" t="s">
        <v>185</v>
      </c>
      <c r="C141" s="186"/>
      <c r="D141" s="186"/>
      <c r="E141" s="186"/>
      <c r="F141" s="186"/>
      <c r="G141" s="186"/>
      <c r="H141" s="186"/>
      <c r="I141" s="186"/>
      <c r="J141" s="186"/>
      <c r="K141" s="186"/>
      <c r="L141" s="186"/>
      <c r="M141" s="186"/>
      <c r="N141" s="186"/>
      <c r="O141" s="186"/>
      <c r="P141" s="186"/>
      <c r="Q141" s="186"/>
      <c r="R141" s="186"/>
      <c r="S141" s="186"/>
      <c r="T141" s="186"/>
      <c r="U141" s="186"/>
      <c r="V141" s="186"/>
      <c r="W141" s="186"/>
      <c r="X141" s="186"/>
      <c r="Y141" s="186"/>
      <c r="Z141" s="186"/>
      <c r="AA141" s="186"/>
      <c r="AB141" s="186"/>
      <c r="AC141" s="186"/>
      <c r="AD141" s="186"/>
      <c r="AE141" s="186"/>
    </row>
    <row r="142" spans="1:31" ht="12.75">
      <c r="A142" s="6" t="s">
        <v>7</v>
      </c>
      <c r="B142" s="28" t="s">
        <v>186</v>
      </c>
      <c r="C142" s="186"/>
      <c r="D142" s="186"/>
      <c r="E142" s="186"/>
      <c r="F142" s="186"/>
      <c r="G142" s="186"/>
      <c r="H142" s="186"/>
      <c r="I142" s="186"/>
      <c r="J142" s="186"/>
      <c r="K142" s="186"/>
      <c r="L142" s="186"/>
      <c r="M142" s="186"/>
      <c r="N142" s="186"/>
      <c r="O142" s="186"/>
      <c r="P142" s="186"/>
      <c r="Q142" s="186"/>
      <c r="R142" s="186"/>
      <c r="S142" s="186"/>
      <c r="T142" s="186"/>
      <c r="U142" s="186"/>
      <c r="V142" s="186"/>
      <c r="W142" s="186"/>
      <c r="X142" s="186"/>
      <c r="Y142" s="186"/>
      <c r="Z142" s="186"/>
      <c r="AA142" s="186"/>
      <c r="AB142" s="186"/>
      <c r="AC142" s="186"/>
      <c r="AD142" s="186"/>
      <c r="AE142" s="186"/>
    </row>
    <row r="143" spans="1:31" ht="12.75">
      <c r="A143" s="6" t="s">
        <v>23</v>
      </c>
      <c r="B143" s="28" t="s">
        <v>187</v>
      </c>
      <c r="C143" s="186"/>
      <c r="D143" s="186"/>
      <c r="E143" s="186"/>
      <c r="F143" s="186"/>
      <c r="G143" s="186"/>
      <c r="H143" s="186"/>
      <c r="I143" s="186"/>
      <c r="J143" s="186"/>
      <c r="K143" s="186"/>
      <c r="L143" s="186"/>
      <c r="M143" s="186"/>
      <c r="N143" s="186"/>
      <c r="O143" s="186"/>
      <c r="P143" s="186"/>
      <c r="Q143" s="186"/>
      <c r="R143" s="186"/>
      <c r="S143" s="186"/>
      <c r="T143" s="186"/>
      <c r="U143" s="186"/>
      <c r="V143" s="186"/>
      <c r="W143" s="186"/>
      <c r="X143" s="186"/>
      <c r="Y143" s="186"/>
      <c r="Z143" s="186"/>
      <c r="AA143" s="186"/>
      <c r="AB143" s="186"/>
      <c r="AC143" s="186"/>
      <c r="AD143" s="186"/>
      <c r="AE143" s="186"/>
    </row>
    <row r="144" spans="1:31" ht="12.75">
      <c r="A144" s="6" t="s">
        <v>167</v>
      </c>
      <c r="B144" s="28" t="s">
        <v>253</v>
      </c>
      <c r="C144" s="186"/>
      <c r="D144" s="186"/>
      <c r="E144" s="186"/>
      <c r="F144" s="186"/>
      <c r="G144" s="186"/>
      <c r="H144" s="186"/>
      <c r="I144" s="186"/>
      <c r="J144" s="186"/>
      <c r="K144" s="186"/>
      <c r="L144" s="186"/>
      <c r="M144" s="186"/>
      <c r="N144" s="186"/>
      <c r="O144" s="186"/>
      <c r="P144" s="186"/>
      <c r="Q144" s="186"/>
      <c r="R144" s="186"/>
      <c r="S144" s="186"/>
      <c r="T144" s="186"/>
      <c r="U144" s="186"/>
      <c r="V144" s="186"/>
      <c r="W144" s="186"/>
      <c r="X144" s="186"/>
      <c r="Y144" s="186"/>
      <c r="Z144" s="186"/>
      <c r="AA144" s="186"/>
      <c r="AB144" s="186"/>
      <c r="AC144" s="186"/>
      <c r="AD144" s="186"/>
      <c r="AE144" s="186"/>
    </row>
    <row r="145" spans="1:31" s="255" customFormat="1" ht="12.75">
      <c r="A145" s="210"/>
      <c r="B145" s="211" t="s">
        <v>188</v>
      </c>
      <c r="C145" s="212">
        <f>C133+C140</f>
        <v>0</v>
      </c>
      <c r="D145" s="212">
        <f aca="true" t="shared" si="29" ref="D145:AE145">D133+D140</f>
        <v>0</v>
      </c>
      <c r="E145" s="212">
        <f t="shared" si="29"/>
        <v>0</v>
      </c>
      <c r="F145" s="212">
        <f t="shared" si="29"/>
        <v>0</v>
      </c>
      <c r="G145" s="212">
        <f t="shared" si="29"/>
        <v>0</v>
      </c>
      <c r="H145" s="212">
        <f t="shared" si="29"/>
        <v>0</v>
      </c>
      <c r="I145" s="212">
        <f t="shared" si="29"/>
        <v>0</v>
      </c>
      <c r="J145" s="212">
        <f t="shared" si="29"/>
        <v>0</v>
      </c>
      <c r="K145" s="212">
        <f t="shared" si="29"/>
        <v>0</v>
      </c>
      <c r="L145" s="212">
        <f t="shared" si="29"/>
        <v>0</v>
      </c>
      <c r="M145" s="212">
        <f t="shared" si="29"/>
        <v>0</v>
      </c>
      <c r="N145" s="212">
        <f t="shared" si="29"/>
        <v>0</v>
      </c>
      <c r="O145" s="212">
        <f t="shared" si="29"/>
        <v>0</v>
      </c>
      <c r="P145" s="212">
        <f t="shared" si="29"/>
        <v>0</v>
      </c>
      <c r="Q145" s="212">
        <f t="shared" si="29"/>
        <v>0</v>
      </c>
      <c r="R145" s="212">
        <f t="shared" si="29"/>
        <v>0</v>
      </c>
      <c r="S145" s="212">
        <f t="shared" si="29"/>
        <v>0</v>
      </c>
      <c r="T145" s="212">
        <f t="shared" si="29"/>
        <v>0</v>
      </c>
      <c r="U145" s="212">
        <f t="shared" si="29"/>
        <v>0</v>
      </c>
      <c r="V145" s="212">
        <f t="shared" si="29"/>
        <v>0</v>
      </c>
      <c r="W145" s="212">
        <f t="shared" si="29"/>
        <v>0</v>
      </c>
      <c r="X145" s="212">
        <f t="shared" si="29"/>
        <v>0</v>
      </c>
      <c r="Y145" s="212">
        <f t="shared" si="29"/>
        <v>0</v>
      </c>
      <c r="Z145" s="212">
        <f t="shared" si="29"/>
        <v>0</v>
      </c>
      <c r="AA145" s="212">
        <f t="shared" si="29"/>
        <v>0</v>
      </c>
      <c r="AB145" s="212">
        <f t="shared" si="29"/>
        <v>0</v>
      </c>
      <c r="AC145" s="212">
        <f t="shared" si="29"/>
        <v>0</v>
      </c>
      <c r="AD145" s="212">
        <f t="shared" si="29"/>
        <v>0</v>
      </c>
      <c r="AE145" s="212">
        <f t="shared" si="29"/>
        <v>0</v>
      </c>
    </row>
    <row r="148" ht="12.75">
      <c r="B148" s="197" t="s">
        <v>245</v>
      </c>
    </row>
    <row r="149" spans="3:31" ht="12.75">
      <c r="C149" s="22" t="s">
        <v>45</v>
      </c>
      <c r="D149" s="22" t="s">
        <v>45</v>
      </c>
      <c r="E149" s="22" t="s">
        <v>45</v>
      </c>
      <c r="F149" s="22" t="s">
        <v>45</v>
      </c>
      <c r="G149" s="22" t="s">
        <v>45</v>
      </c>
      <c r="H149" s="22" t="s">
        <v>45</v>
      </c>
      <c r="I149" s="22" t="s">
        <v>45</v>
      </c>
      <c r="J149" s="22" t="s">
        <v>45</v>
      </c>
      <c r="K149" s="22" t="s">
        <v>45</v>
      </c>
      <c r="L149" s="22" t="s">
        <v>45</v>
      </c>
      <c r="M149" s="22" t="s">
        <v>45</v>
      </c>
      <c r="N149" s="22" t="s">
        <v>45</v>
      </c>
      <c r="O149" s="22" t="s">
        <v>45</v>
      </c>
      <c r="P149" s="22" t="s">
        <v>45</v>
      </c>
      <c r="Q149" s="22" t="s">
        <v>45</v>
      </c>
      <c r="R149" s="22" t="s">
        <v>45</v>
      </c>
      <c r="S149" s="22" t="s">
        <v>45</v>
      </c>
      <c r="T149" s="22" t="s">
        <v>45</v>
      </c>
      <c r="U149" s="22" t="s">
        <v>45</v>
      </c>
      <c r="V149" s="22" t="s">
        <v>45</v>
      </c>
      <c r="W149" s="22" t="s">
        <v>45</v>
      </c>
      <c r="X149" s="22" t="s">
        <v>45</v>
      </c>
      <c r="Y149" s="22" t="s">
        <v>45</v>
      </c>
      <c r="Z149" s="22" t="s">
        <v>45</v>
      </c>
      <c r="AA149" s="22" t="s">
        <v>45</v>
      </c>
      <c r="AB149" s="22" t="s">
        <v>45</v>
      </c>
      <c r="AC149" s="22" t="s">
        <v>45</v>
      </c>
      <c r="AD149" s="22" t="s">
        <v>45</v>
      </c>
      <c r="AE149" s="22" t="s">
        <v>45</v>
      </c>
    </row>
    <row r="150" spans="1:31" ht="12.75">
      <c r="A150" s="5" t="s">
        <v>4</v>
      </c>
      <c r="B150" s="10" t="s">
        <v>5</v>
      </c>
      <c r="C150" s="185" t="s">
        <v>36</v>
      </c>
      <c r="D150" s="185" t="s">
        <v>36</v>
      </c>
      <c r="E150" s="185" t="s">
        <v>36</v>
      </c>
      <c r="F150" s="185" t="s">
        <v>36</v>
      </c>
      <c r="G150" s="185" t="s">
        <v>36</v>
      </c>
      <c r="H150" s="185" t="s">
        <v>36</v>
      </c>
      <c r="I150" s="185" t="s">
        <v>36</v>
      </c>
      <c r="J150" s="185" t="s">
        <v>36</v>
      </c>
      <c r="K150" s="185" t="s">
        <v>36</v>
      </c>
      <c r="L150" s="185" t="s">
        <v>36</v>
      </c>
      <c r="M150" s="185" t="s">
        <v>36</v>
      </c>
      <c r="N150" s="185" t="s">
        <v>36</v>
      </c>
      <c r="O150" s="185" t="s">
        <v>36</v>
      </c>
      <c r="P150" s="185" t="s">
        <v>36</v>
      </c>
      <c r="Q150" s="185" t="s">
        <v>36</v>
      </c>
      <c r="R150" s="185" t="s">
        <v>36</v>
      </c>
      <c r="S150" s="185" t="s">
        <v>36</v>
      </c>
      <c r="T150" s="185" t="s">
        <v>36</v>
      </c>
      <c r="U150" s="185" t="s">
        <v>36</v>
      </c>
      <c r="V150" s="185" t="s">
        <v>36</v>
      </c>
      <c r="W150" s="185" t="s">
        <v>36</v>
      </c>
      <c r="X150" s="185" t="s">
        <v>36</v>
      </c>
      <c r="Y150" s="185" t="s">
        <v>36</v>
      </c>
      <c r="Z150" s="185" t="s">
        <v>36</v>
      </c>
      <c r="AA150" s="185" t="s">
        <v>36</v>
      </c>
      <c r="AB150" s="185" t="s">
        <v>36</v>
      </c>
      <c r="AC150" s="185" t="s">
        <v>36</v>
      </c>
      <c r="AD150" s="185" t="s">
        <v>36</v>
      </c>
      <c r="AE150" s="185" t="s">
        <v>36</v>
      </c>
    </row>
    <row r="151" spans="1:31" ht="25.5">
      <c r="A151" s="198" t="s">
        <v>113</v>
      </c>
      <c r="B151" s="199" t="s">
        <v>193</v>
      </c>
      <c r="C151" s="200"/>
      <c r="D151" s="200"/>
      <c r="E151" s="200"/>
      <c r="F151" s="200"/>
      <c r="G151" s="200"/>
      <c r="H151" s="200"/>
      <c r="I151" s="200"/>
      <c r="J151" s="200"/>
      <c r="K151" s="200"/>
      <c r="L151" s="200"/>
      <c r="M151" s="200"/>
      <c r="N151" s="200"/>
      <c r="O151" s="200"/>
      <c r="P151" s="200"/>
      <c r="Q151" s="200"/>
      <c r="R151" s="200"/>
      <c r="S151" s="200"/>
      <c r="T151" s="200"/>
      <c r="U151" s="200"/>
      <c r="V151" s="200"/>
      <c r="W151" s="200"/>
      <c r="X151" s="200"/>
      <c r="Y151" s="200"/>
      <c r="Z151" s="200"/>
      <c r="AA151" s="200"/>
      <c r="AB151" s="200"/>
      <c r="AC151" s="200"/>
      <c r="AD151" s="200"/>
      <c r="AE151" s="200"/>
    </row>
    <row r="152" spans="1:31" ht="12.75">
      <c r="A152" s="201" t="s">
        <v>115</v>
      </c>
      <c r="B152" s="26" t="s">
        <v>194</v>
      </c>
      <c r="C152" s="179">
        <f>C43</f>
        <v>0</v>
      </c>
      <c r="D152" s="179">
        <f aca="true" t="shared" si="30" ref="D152:AE152">D43</f>
        <v>0</v>
      </c>
      <c r="E152" s="179">
        <f t="shared" si="30"/>
        <v>0</v>
      </c>
      <c r="F152" s="179">
        <f t="shared" si="30"/>
        <v>0</v>
      </c>
      <c r="G152" s="179">
        <f t="shared" si="30"/>
        <v>0</v>
      </c>
      <c r="H152" s="179">
        <f t="shared" si="30"/>
        <v>0</v>
      </c>
      <c r="I152" s="179">
        <f t="shared" si="30"/>
        <v>0</v>
      </c>
      <c r="J152" s="179">
        <f t="shared" si="30"/>
        <v>0</v>
      </c>
      <c r="K152" s="179">
        <f t="shared" si="30"/>
        <v>0</v>
      </c>
      <c r="L152" s="179">
        <f t="shared" si="30"/>
        <v>0</v>
      </c>
      <c r="M152" s="179">
        <f t="shared" si="30"/>
        <v>0</v>
      </c>
      <c r="N152" s="179">
        <f t="shared" si="30"/>
        <v>0</v>
      </c>
      <c r="O152" s="179">
        <f t="shared" si="30"/>
        <v>0</v>
      </c>
      <c r="P152" s="179">
        <f t="shared" si="30"/>
        <v>0</v>
      </c>
      <c r="Q152" s="179">
        <f t="shared" si="30"/>
        <v>0</v>
      </c>
      <c r="R152" s="179">
        <f t="shared" si="30"/>
        <v>0</v>
      </c>
      <c r="S152" s="179">
        <f t="shared" si="30"/>
        <v>0</v>
      </c>
      <c r="T152" s="179">
        <f t="shared" si="30"/>
        <v>0</v>
      </c>
      <c r="U152" s="179">
        <f t="shared" si="30"/>
        <v>0</v>
      </c>
      <c r="V152" s="179">
        <f t="shared" si="30"/>
        <v>0</v>
      </c>
      <c r="W152" s="179">
        <f t="shared" si="30"/>
        <v>0</v>
      </c>
      <c r="X152" s="179">
        <f t="shared" si="30"/>
        <v>0</v>
      </c>
      <c r="Y152" s="179">
        <f t="shared" si="30"/>
        <v>0</v>
      </c>
      <c r="Z152" s="179">
        <f t="shared" si="30"/>
        <v>0</v>
      </c>
      <c r="AA152" s="179">
        <f t="shared" si="30"/>
        <v>0</v>
      </c>
      <c r="AB152" s="179">
        <f t="shared" si="30"/>
        <v>0</v>
      </c>
      <c r="AC152" s="179">
        <f t="shared" si="30"/>
        <v>0</v>
      </c>
      <c r="AD152" s="179">
        <f t="shared" si="30"/>
        <v>0</v>
      </c>
      <c r="AE152" s="179">
        <f t="shared" si="30"/>
        <v>0</v>
      </c>
    </row>
    <row r="153" spans="1:31" ht="12.75">
      <c r="A153" s="201" t="s">
        <v>117</v>
      </c>
      <c r="B153" s="26" t="s">
        <v>195</v>
      </c>
      <c r="C153" s="179">
        <f>SUM(C154:C163)</f>
        <v>0</v>
      </c>
      <c r="D153" s="179">
        <f aca="true" t="shared" si="31" ref="D153:AE153">SUM(D154:D163)</f>
        <v>0</v>
      </c>
      <c r="E153" s="179">
        <f t="shared" si="31"/>
        <v>0</v>
      </c>
      <c r="F153" s="179">
        <f t="shared" si="31"/>
        <v>0</v>
      </c>
      <c r="G153" s="179">
        <f t="shared" si="31"/>
        <v>0</v>
      </c>
      <c r="H153" s="179">
        <f t="shared" si="31"/>
        <v>0</v>
      </c>
      <c r="I153" s="179">
        <f t="shared" si="31"/>
        <v>0</v>
      </c>
      <c r="J153" s="179">
        <f t="shared" si="31"/>
        <v>0</v>
      </c>
      <c r="K153" s="179">
        <f t="shared" si="31"/>
        <v>0</v>
      </c>
      <c r="L153" s="179">
        <f t="shared" si="31"/>
        <v>0</v>
      </c>
      <c r="M153" s="179">
        <f t="shared" si="31"/>
        <v>0</v>
      </c>
      <c r="N153" s="179">
        <f t="shared" si="31"/>
        <v>0</v>
      </c>
      <c r="O153" s="179">
        <f t="shared" si="31"/>
        <v>0</v>
      </c>
      <c r="P153" s="179">
        <f t="shared" si="31"/>
        <v>0</v>
      </c>
      <c r="Q153" s="179">
        <f t="shared" si="31"/>
        <v>0</v>
      </c>
      <c r="R153" s="179">
        <f t="shared" si="31"/>
        <v>0</v>
      </c>
      <c r="S153" s="179">
        <f t="shared" si="31"/>
        <v>0</v>
      </c>
      <c r="T153" s="179">
        <f t="shared" si="31"/>
        <v>0</v>
      </c>
      <c r="U153" s="179">
        <f t="shared" si="31"/>
        <v>0</v>
      </c>
      <c r="V153" s="179">
        <f t="shared" si="31"/>
        <v>0</v>
      </c>
      <c r="W153" s="179">
        <f t="shared" si="31"/>
        <v>0</v>
      </c>
      <c r="X153" s="179">
        <f t="shared" si="31"/>
        <v>0</v>
      </c>
      <c r="Y153" s="179">
        <f t="shared" si="31"/>
        <v>0</v>
      </c>
      <c r="Z153" s="179">
        <f t="shared" si="31"/>
        <v>0</v>
      </c>
      <c r="AA153" s="179">
        <f t="shared" si="31"/>
        <v>0</v>
      </c>
      <c r="AB153" s="179">
        <f t="shared" si="31"/>
        <v>0</v>
      </c>
      <c r="AC153" s="179">
        <f t="shared" si="31"/>
        <v>0</v>
      </c>
      <c r="AD153" s="179">
        <f t="shared" si="31"/>
        <v>0</v>
      </c>
      <c r="AE153" s="179">
        <f t="shared" si="31"/>
        <v>0</v>
      </c>
    </row>
    <row r="154" spans="1:31" ht="12.75">
      <c r="A154" s="202">
        <v>1</v>
      </c>
      <c r="B154" s="174" t="s">
        <v>221</v>
      </c>
      <c r="C154" s="186"/>
      <c r="D154" s="186"/>
      <c r="E154" s="186"/>
      <c r="F154" s="186"/>
      <c r="G154" s="186"/>
      <c r="H154" s="186"/>
      <c r="I154" s="186"/>
      <c r="J154" s="186"/>
      <c r="K154" s="186"/>
      <c r="L154" s="186"/>
      <c r="M154" s="186"/>
      <c r="N154" s="186"/>
      <c r="O154" s="186"/>
      <c r="P154" s="186"/>
      <c r="Q154" s="186"/>
      <c r="R154" s="186"/>
      <c r="S154" s="186"/>
      <c r="T154" s="186"/>
      <c r="U154" s="186"/>
      <c r="V154" s="186"/>
      <c r="W154" s="186"/>
      <c r="X154" s="186"/>
      <c r="Y154" s="186"/>
      <c r="Z154" s="186"/>
      <c r="AA154" s="186"/>
      <c r="AB154" s="186"/>
      <c r="AC154" s="186"/>
      <c r="AD154" s="186"/>
      <c r="AE154" s="186"/>
    </row>
    <row r="155" spans="1:31" ht="12.75">
      <c r="A155" s="202">
        <v>2</v>
      </c>
      <c r="B155" s="174" t="s">
        <v>222</v>
      </c>
      <c r="C155" s="175"/>
      <c r="D155" s="175"/>
      <c r="E155" s="175"/>
      <c r="F155" s="175"/>
      <c r="G155" s="175"/>
      <c r="H155" s="175"/>
      <c r="I155" s="175"/>
      <c r="J155" s="175"/>
      <c r="K155" s="175"/>
      <c r="L155" s="175"/>
      <c r="M155" s="175"/>
      <c r="N155" s="175"/>
      <c r="O155" s="175"/>
      <c r="P155" s="175"/>
      <c r="Q155" s="175"/>
      <c r="R155" s="175"/>
      <c r="S155" s="175"/>
      <c r="T155" s="175"/>
      <c r="U155" s="175"/>
      <c r="V155" s="175"/>
      <c r="W155" s="175"/>
      <c r="X155" s="175"/>
      <c r="Y155" s="175"/>
      <c r="Z155" s="175"/>
      <c r="AA155" s="175"/>
      <c r="AB155" s="175"/>
      <c r="AC155" s="175"/>
      <c r="AD155" s="175"/>
      <c r="AE155" s="175"/>
    </row>
    <row r="156" spans="1:31" ht="12.75">
      <c r="A156" s="202">
        <v>3</v>
      </c>
      <c r="B156" s="174" t="s">
        <v>196</v>
      </c>
      <c r="C156" s="175"/>
      <c r="D156" s="175"/>
      <c r="E156" s="175"/>
      <c r="F156" s="175"/>
      <c r="G156" s="175"/>
      <c r="H156" s="175"/>
      <c r="I156" s="175"/>
      <c r="J156" s="175"/>
      <c r="K156" s="175"/>
      <c r="L156" s="175"/>
      <c r="M156" s="175"/>
      <c r="N156" s="175"/>
      <c r="O156" s="175"/>
      <c r="P156" s="175"/>
      <c r="Q156" s="175"/>
      <c r="R156" s="175"/>
      <c r="S156" s="175"/>
      <c r="T156" s="175"/>
      <c r="U156" s="175"/>
      <c r="V156" s="175"/>
      <c r="W156" s="175"/>
      <c r="X156" s="175"/>
      <c r="Y156" s="175"/>
      <c r="Z156" s="175"/>
      <c r="AA156" s="175"/>
      <c r="AB156" s="175"/>
      <c r="AC156" s="175"/>
      <c r="AD156" s="175"/>
      <c r="AE156" s="175"/>
    </row>
    <row r="157" spans="1:31" ht="12.75">
      <c r="A157" s="202">
        <v>4</v>
      </c>
      <c r="B157" s="174" t="s">
        <v>197</v>
      </c>
      <c r="C157" s="175"/>
      <c r="D157" s="175"/>
      <c r="E157" s="175"/>
      <c r="F157" s="175"/>
      <c r="G157" s="175"/>
      <c r="H157" s="175"/>
      <c r="I157" s="175"/>
      <c r="J157" s="175"/>
      <c r="K157" s="175"/>
      <c r="L157" s="175"/>
      <c r="M157" s="175"/>
      <c r="N157" s="175"/>
      <c r="O157" s="175"/>
      <c r="P157" s="175"/>
      <c r="Q157" s="175"/>
      <c r="R157" s="175"/>
      <c r="S157" s="175"/>
      <c r="T157" s="175"/>
      <c r="U157" s="175"/>
      <c r="V157" s="175"/>
      <c r="W157" s="175"/>
      <c r="X157" s="175"/>
      <c r="Y157" s="175"/>
      <c r="Z157" s="175"/>
      <c r="AA157" s="175"/>
      <c r="AB157" s="175"/>
      <c r="AC157" s="175"/>
      <c r="AD157" s="175"/>
      <c r="AE157" s="175"/>
    </row>
    <row r="158" spans="1:31" ht="12.75">
      <c r="A158" s="202">
        <v>5</v>
      </c>
      <c r="B158" s="174" t="s">
        <v>198</v>
      </c>
      <c r="C158" s="175"/>
      <c r="D158" s="175"/>
      <c r="E158" s="175"/>
      <c r="F158" s="175"/>
      <c r="G158" s="175"/>
      <c r="H158" s="175"/>
      <c r="I158" s="175"/>
      <c r="J158" s="175"/>
      <c r="K158" s="175"/>
      <c r="L158" s="175"/>
      <c r="M158" s="175"/>
      <c r="N158" s="175"/>
      <c r="O158" s="175"/>
      <c r="P158" s="175"/>
      <c r="Q158" s="175"/>
      <c r="R158" s="175"/>
      <c r="S158" s="175"/>
      <c r="T158" s="175"/>
      <c r="U158" s="175"/>
      <c r="V158" s="175"/>
      <c r="W158" s="175"/>
      <c r="X158" s="175"/>
      <c r="Y158" s="175"/>
      <c r="Z158" s="175"/>
      <c r="AA158" s="175"/>
      <c r="AB158" s="175"/>
      <c r="AC158" s="175"/>
      <c r="AD158" s="175"/>
      <c r="AE158" s="175"/>
    </row>
    <row r="159" spans="1:31" ht="12.75">
      <c r="A159" s="202">
        <v>6</v>
      </c>
      <c r="B159" s="174" t="s">
        <v>199</v>
      </c>
      <c r="C159" s="175"/>
      <c r="D159" s="175"/>
      <c r="E159" s="175"/>
      <c r="F159" s="175"/>
      <c r="G159" s="175"/>
      <c r="H159" s="175"/>
      <c r="I159" s="175"/>
      <c r="J159" s="175"/>
      <c r="K159" s="175"/>
      <c r="L159" s="175"/>
      <c r="M159" s="175"/>
      <c r="N159" s="175"/>
      <c r="O159" s="175"/>
      <c r="P159" s="175"/>
      <c r="Q159" s="175"/>
      <c r="R159" s="175"/>
      <c r="S159" s="175"/>
      <c r="T159" s="175"/>
      <c r="U159" s="175"/>
      <c r="V159" s="175"/>
      <c r="W159" s="175"/>
      <c r="X159" s="175"/>
      <c r="Y159" s="175"/>
      <c r="Z159" s="175"/>
      <c r="AA159" s="175"/>
      <c r="AB159" s="175"/>
      <c r="AC159" s="175"/>
      <c r="AD159" s="175"/>
      <c r="AE159" s="175"/>
    </row>
    <row r="160" spans="1:31" ht="12.75">
      <c r="A160" s="202">
        <v>7</v>
      </c>
      <c r="B160" s="174" t="s">
        <v>200</v>
      </c>
      <c r="C160" s="175"/>
      <c r="D160" s="175"/>
      <c r="E160" s="175"/>
      <c r="F160" s="175"/>
      <c r="G160" s="175"/>
      <c r="H160" s="175"/>
      <c r="I160" s="175"/>
      <c r="J160" s="175"/>
      <c r="K160" s="175"/>
      <c r="L160" s="175"/>
      <c r="M160" s="175"/>
      <c r="N160" s="175"/>
      <c r="O160" s="175"/>
      <c r="P160" s="175"/>
      <c r="Q160" s="175"/>
      <c r="R160" s="175"/>
      <c r="S160" s="175"/>
      <c r="T160" s="175"/>
      <c r="U160" s="175"/>
      <c r="V160" s="175"/>
      <c r="W160" s="175"/>
      <c r="X160" s="175"/>
      <c r="Y160" s="175"/>
      <c r="Z160" s="175"/>
      <c r="AA160" s="175"/>
      <c r="AB160" s="175"/>
      <c r="AC160" s="175"/>
      <c r="AD160" s="175"/>
      <c r="AE160" s="175"/>
    </row>
    <row r="161" spans="1:31" ht="25.5">
      <c r="A161" s="202">
        <v>8</v>
      </c>
      <c r="B161" s="174" t="s">
        <v>201</v>
      </c>
      <c r="C161" s="175"/>
      <c r="D161" s="175"/>
      <c r="E161" s="175"/>
      <c r="F161" s="175"/>
      <c r="G161" s="175"/>
      <c r="H161" s="175"/>
      <c r="I161" s="175"/>
      <c r="J161" s="175"/>
      <c r="K161" s="175"/>
      <c r="L161" s="175"/>
      <c r="M161" s="175"/>
      <c r="N161" s="175"/>
      <c r="O161" s="175"/>
      <c r="P161" s="175"/>
      <c r="Q161" s="175"/>
      <c r="R161" s="175"/>
      <c r="S161" s="175"/>
      <c r="T161" s="175"/>
      <c r="U161" s="175"/>
      <c r="V161" s="175"/>
      <c r="W161" s="175"/>
      <c r="X161" s="175"/>
      <c r="Y161" s="175"/>
      <c r="Z161" s="175"/>
      <c r="AA161" s="175"/>
      <c r="AB161" s="175"/>
      <c r="AC161" s="175"/>
      <c r="AD161" s="175"/>
      <c r="AE161" s="175"/>
    </row>
    <row r="162" spans="1:31" ht="12.75">
      <c r="A162" s="202">
        <v>9</v>
      </c>
      <c r="B162" s="174" t="s">
        <v>202</v>
      </c>
      <c r="C162" s="175"/>
      <c r="D162" s="175"/>
      <c r="E162" s="175"/>
      <c r="F162" s="175"/>
      <c r="G162" s="175"/>
      <c r="H162" s="175"/>
      <c r="I162" s="175"/>
      <c r="J162" s="175"/>
      <c r="K162" s="175"/>
      <c r="L162" s="175"/>
      <c r="M162" s="175"/>
      <c r="N162" s="175"/>
      <c r="O162" s="175"/>
      <c r="P162" s="175"/>
      <c r="Q162" s="175"/>
      <c r="R162" s="175"/>
      <c r="S162" s="175"/>
      <c r="T162" s="175"/>
      <c r="U162" s="175"/>
      <c r="V162" s="175"/>
      <c r="W162" s="175"/>
      <c r="X162" s="175"/>
      <c r="Y162" s="175"/>
      <c r="Z162" s="175"/>
      <c r="AA162" s="175"/>
      <c r="AB162" s="175"/>
      <c r="AC162" s="175"/>
      <c r="AD162" s="175"/>
      <c r="AE162" s="175"/>
    </row>
    <row r="163" spans="1:31" ht="12.75">
      <c r="A163" s="202">
        <v>10</v>
      </c>
      <c r="B163" s="174" t="s">
        <v>203</v>
      </c>
      <c r="C163" s="175"/>
      <c r="D163" s="175"/>
      <c r="E163" s="175"/>
      <c r="F163" s="175"/>
      <c r="G163" s="175"/>
      <c r="H163" s="175"/>
      <c r="I163" s="175"/>
      <c r="J163" s="175"/>
      <c r="K163" s="175"/>
      <c r="L163" s="175"/>
      <c r="M163" s="175"/>
      <c r="N163" s="175"/>
      <c r="O163" s="175"/>
      <c r="P163" s="175"/>
      <c r="Q163" s="175"/>
      <c r="R163" s="175"/>
      <c r="S163" s="175"/>
      <c r="T163" s="175"/>
      <c r="U163" s="175"/>
      <c r="V163" s="175"/>
      <c r="W163" s="175"/>
      <c r="X163" s="175"/>
      <c r="Y163" s="175"/>
      <c r="Z163" s="175"/>
      <c r="AA163" s="175"/>
      <c r="AB163" s="175"/>
      <c r="AC163" s="175"/>
      <c r="AD163" s="175"/>
      <c r="AE163" s="175"/>
    </row>
    <row r="164" spans="1:31" ht="12.75">
      <c r="A164" s="213" t="s">
        <v>119</v>
      </c>
      <c r="B164" s="191" t="s">
        <v>204</v>
      </c>
      <c r="C164" s="192">
        <f>C152+C153</f>
        <v>0</v>
      </c>
      <c r="D164" s="192">
        <f aca="true" t="shared" si="32" ref="D164:AE164">D152+D153</f>
        <v>0</v>
      </c>
      <c r="E164" s="192">
        <f t="shared" si="32"/>
        <v>0</v>
      </c>
      <c r="F164" s="192">
        <f t="shared" si="32"/>
        <v>0</v>
      </c>
      <c r="G164" s="192">
        <f t="shared" si="32"/>
        <v>0</v>
      </c>
      <c r="H164" s="192">
        <f t="shared" si="32"/>
        <v>0</v>
      </c>
      <c r="I164" s="192">
        <f t="shared" si="32"/>
        <v>0</v>
      </c>
      <c r="J164" s="192">
        <f t="shared" si="32"/>
        <v>0</v>
      </c>
      <c r="K164" s="192">
        <f t="shared" si="32"/>
        <v>0</v>
      </c>
      <c r="L164" s="192">
        <f t="shared" si="32"/>
        <v>0</v>
      </c>
      <c r="M164" s="192">
        <f t="shared" si="32"/>
        <v>0</v>
      </c>
      <c r="N164" s="192">
        <f t="shared" si="32"/>
        <v>0</v>
      </c>
      <c r="O164" s="192">
        <f t="shared" si="32"/>
        <v>0</v>
      </c>
      <c r="P164" s="192">
        <f t="shared" si="32"/>
        <v>0</v>
      </c>
      <c r="Q164" s="192">
        <f t="shared" si="32"/>
        <v>0</v>
      </c>
      <c r="R164" s="192">
        <f t="shared" si="32"/>
        <v>0</v>
      </c>
      <c r="S164" s="192">
        <f t="shared" si="32"/>
        <v>0</v>
      </c>
      <c r="T164" s="192">
        <f t="shared" si="32"/>
        <v>0</v>
      </c>
      <c r="U164" s="192">
        <f t="shared" si="32"/>
        <v>0</v>
      </c>
      <c r="V164" s="192">
        <f t="shared" si="32"/>
        <v>0</v>
      </c>
      <c r="W164" s="192">
        <f t="shared" si="32"/>
        <v>0</v>
      </c>
      <c r="X164" s="192">
        <f t="shared" si="32"/>
        <v>0</v>
      </c>
      <c r="Y164" s="192">
        <f t="shared" si="32"/>
        <v>0</v>
      </c>
      <c r="Z164" s="192">
        <f t="shared" si="32"/>
        <v>0</v>
      </c>
      <c r="AA164" s="192">
        <f t="shared" si="32"/>
        <v>0</v>
      </c>
      <c r="AB164" s="192">
        <f t="shared" si="32"/>
        <v>0</v>
      </c>
      <c r="AC164" s="192">
        <f t="shared" si="32"/>
        <v>0</v>
      </c>
      <c r="AD164" s="192">
        <f t="shared" si="32"/>
        <v>0</v>
      </c>
      <c r="AE164" s="192">
        <f t="shared" si="32"/>
        <v>0</v>
      </c>
    </row>
    <row r="165" spans="1:31" ht="25.5">
      <c r="A165" s="198" t="s">
        <v>123</v>
      </c>
      <c r="B165" s="199" t="s">
        <v>205</v>
      </c>
      <c r="C165" s="200"/>
      <c r="D165" s="200"/>
      <c r="E165" s="200"/>
      <c r="F165" s="200"/>
      <c r="G165" s="200"/>
      <c r="H165" s="200"/>
      <c r="I165" s="200"/>
      <c r="J165" s="200"/>
      <c r="K165" s="200"/>
      <c r="L165" s="200"/>
      <c r="M165" s="200"/>
      <c r="N165" s="200"/>
      <c r="O165" s="200"/>
      <c r="P165" s="200"/>
      <c r="Q165" s="200"/>
      <c r="R165" s="200"/>
      <c r="S165" s="200"/>
      <c r="T165" s="200"/>
      <c r="U165" s="200"/>
      <c r="V165" s="200"/>
      <c r="W165" s="200"/>
      <c r="X165" s="200"/>
      <c r="Y165" s="200"/>
      <c r="Z165" s="200"/>
      <c r="AA165" s="200"/>
      <c r="AB165" s="200"/>
      <c r="AC165" s="200"/>
      <c r="AD165" s="200"/>
      <c r="AE165" s="200"/>
    </row>
    <row r="166" spans="1:31" ht="12.75">
      <c r="A166" s="203" t="s">
        <v>115</v>
      </c>
      <c r="B166" s="204" t="s">
        <v>206</v>
      </c>
      <c r="C166" s="205"/>
      <c r="D166" s="205"/>
      <c r="E166" s="205"/>
      <c r="F166" s="205"/>
      <c r="G166" s="205"/>
      <c r="H166" s="205"/>
      <c r="I166" s="205"/>
      <c r="J166" s="205"/>
      <c r="K166" s="205"/>
      <c r="L166" s="205"/>
      <c r="M166" s="205"/>
      <c r="N166" s="205"/>
      <c r="O166" s="205"/>
      <c r="P166" s="205"/>
      <c r="Q166" s="205"/>
      <c r="R166" s="205"/>
      <c r="S166" s="205"/>
      <c r="T166" s="205"/>
      <c r="U166" s="205"/>
      <c r="V166" s="205"/>
      <c r="W166" s="205"/>
      <c r="X166" s="205"/>
      <c r="Y166" s="205"/>
      <c r="Z166" s="205"/>
      <c r="AA166" s="205"/>
      <c r="AB166" s="205"/>
      <c r="AC166" s="205"/>
      <c r="AD166" s="205"/>
      <c r="AE166" s="205"/>
    </row>
    <row r="167" spans="1:31" ht="12.75">
      <c r="A167" s="203" t="s">
        <v>117</v>
      </c>
      <c r="B167" s="204" t="s">
        <v>207</v>
      </c>
      <c r="C167" s="205"/>
      <c r="D167" s="205"/>
      <c r="E167" s="205"/>
      <c r="F167" s="205"/>
      <c r="G167" s="205"/>
      <c r="H167" s="205"/>
      <c r="I167" s="205"/>
      <c r="J167" s="205"/>
      <c r="K167" s="205"/>
      <c r="L167" s="205"/>
      <c r="M167" s="205"/>
      <c r="N167" s="205"/>
      <c r="O167" s="205"/>
      <c r="P167" s="205"/>
      <c r="Q167" s="205"/>
      <c r="R167" s="205"/>
      <c r="S167" s="205"/>
      <c r="T167" s="205"/>
      <c r="U167" s="205"/>
      <c r="V167" s="205"/>
      <c r="W167" s="205"/>
      <c r="X167" s="205"/>
      <c r="Y167" s="205"/>
      <c r="Z167" s="205"/>
      <c r="AA167" s="205"/>
      <c r="AB167" s="205"/>
      <c r="AC167" s="205"/>
      <c r="AD167" s="205"/>
      <c r="AE167" s="205"/>
    </row>
    <row r="168" spans="1:31" ht="17.25" customHeight="1">
      <c r="A168" s="213" t="s">
        <v>119</v>
      </c>
      <c r="B168" s="191" t="s">
        <v>208</v>
      </c>
      <c r="C168" s="192">
        <f>C166-C167</f>
        <v>0</v>
      </c>
      <c r="D168" s="192">
        <f aca="true" t="shared" si="33" ref="D168:AE168">D166-D167</f>
        <v>0</v>
      </c>
      <c r="E168" s="192">
        <f t="shared" si="33"/>
        <v>0</v>
      </c>
      <c r="F168" s="192">
        <f t="shared" si="33"/>
        <v>0</v>
      </c>
      <c r="G168" s="192">
        <f t="shared" si="33"/>
        <v>0</v>
      </c>
      <c r="H168" s="192">
        <f t="shared" si="33"/>
        <v>0</v>
      </c>
      <c r="I168" s="192">
        <f t="shared" si="33"/>
        <v>0</v>
      </c>
      <c r="J168" s="192">
        <f t="shared" si="33"/>
        <v>0</v>
      </c>
      <c r="K168" s="192">
        <f t="shared" si="33"/>
        <v>0</v>
      </c>
      <c r="L168" s="192">
        <f t="shared" si="33"/>
        <v>0</v>
      </c>
      <c r="M168" s="192">
        <f t="shared" si="33"/>
        <v>0</v>
      </c>
      <c r="N168" s="192">
        <f t="shared" si="33"/>
        <v>0</v>
      </c>
      <c r="O168" s="192">
        <f t="shared" si="33"/>
        <v>0</v>
      </c>
      <c r="P168" s="192">
        <f t="shared" si="33"/>
        <v>0</v>
      </c>
      <c r="Q168" s="192">
        <f t="shared" si="33"/>
        <v>0</v>
      </c>
      <c r="R168" s="192">
        <f t="shared" si="33"/>
        <v>0</v>
      </c>
      <c r="S168" s="192">
        <f t="shared" si="33"/>
        <v>0</v>
      </c>
      <c r="T168" s="192">
        <f t="shared" si="33"/>
        <v>0</v>
      </c>
      <c r="U168" s="192">
        <f t="shared" si="33"/>
        <v>0</v>
      </c>
      <c r="V168" s="192">
        <f t="shared" si="33"/>
        <v>0</v>
      </c>
      <c r="W168" s="192">
        <f t="shared" si="33"/>
        <v>0</v>
      </c>
      <c r="X168" s="192">
        <f t="shared" si="33"/>
        <v>0</v>
      </c>
      <c r="Y168" s="192">
        <f t="shared" si="33"/>
        <v>0</v>
      </c>
      <c r="Z168" s="192">
        <f t="shared" si="33"/>
        <v>0</v>
      </c>
      <c r="AA168" s="192">
        <f t="shared" si="33"/>
        <v>0</v>
      </c>
      <c r="AB168" s="192">
        <f t="shared" si="33"/>
        <v>0</v>
      </c>
      <c r="AC168" s="192">
        <f t="shared" si="33"/>
        <v>0</v>
      </c>
      <c r="AD168" s="192">
        <f t="shared" si="33"/>
        <v>0</v>
      </c>
      <c r="AE168" s="192">
        <f t="shared" si="33"/>
        <v>0</v>
      </c>
    </row>
    <row r="169" spans="1:31" ht="25.5">
      <c r="A169" s="198" t="s">
        <v>136</v>
      </c>
      <c r="B169" s="199" t="s">
        <v>209</v>
      </c>
      <c r="C169" s="200"/>
      <c r="D169" s="200"/>
      <c r="E169" s="200"/>
      <c r="F169" s="200"/>
      <c r="G169" s="200"/>
      <c r="H169" s="200"/>
      <c r="I169" s="200"/>
      <c r="J169" s="200"/>
      <c r="K169" s="200"/>
      <c r="L169" s="200"/>
      <c r="M169" s="200"/>
      <c r="N169" s="200"/>
      <c r="O169" s="200"/>
      <c r="P169" s="200"/>
      <c r="Q169" s="200"/>
      <c r="R169" s="200"/>
      <c r="S169" s="200"/>
      <c r="T169" s="200"/>
      <c r="U169" s="200"/>
      <c r="V169" s="200"/>
      <c r="W169" s="200"/>
      <c r="X169" s="200"/>
      <c r="Y169" s="200"/>
      <c r="Z169" s="200"/>
      <c r="AA169" s="200"/>
      <c r="AB169" s="200"/>
      <c r="AC169" s="200"/>
      <c r="AD169" s="200"/>
      <c r="AE169" s="200"/>
    </row>
    <row r="170" spans="1:31" ht="12.75">
      <c r="A170" s="206" t="s">
        <v>115</v>
      </c>
      <c r="B170" s="190" t="s">
        <v>206</v>
      </c>
      <c r="C170" s="186">
        <f>SUM(C171:C174)</f>
        <v>0</v>
      </c>
      <c r="D170" s="186">
        <f>SUM(D171:D174)</f>
        <v>0</v>
      </c>
      <c r="E170" s="186">
        <f aca="true" t="shared" si="34" ref="E170:AE170">SUM(E171:E174)</f>
        <v>0</v>
      </c>
      <c r="F170" s="186">
        <f t="shared" si="34"/>
        <v>0</v>
      </c>
      <c r="G170" s="186">
        <f t="shared" si="34"/>
        <v>0</v>
      </c>
      <c r="H170" s="186">
        <f t="shared" si="34"/>
        <v>0</v>
      </c>
      <c r="I170" s="186">
        <f t="shared" si="34"/>
        <v>0</v>
      </c>
      <c r="J170" s="186">
        <f t="shared" si="34"/>
        <v>0</v>
      </c>
      <c r="K170" s="186">
        <f t="shared" si="34"/>
        <v>0</v>
      </c>
      <c r="L170" s="186">
        <f t="shared" si="34"/>
        <v>0</v>
      </c>
      <c r="M170" s="186">
        <f t="shared" si="34"/>
        <v>0</v>
      </c>
      <c r="N170" s="186">
        <f t="shared" si="34"/>
        <v>0</v>
      </c>
      <c r="O170" s="186">
        <f t="shared" si="34"/>
        <v>0</v>
      </c>
      <c r="P170" s="186">
        <f t="shared" si="34"/>
        <v>0</v>
      </c>
      <c r="Q170" s="186">
        <f t="shared" si="34"/>
        <v>0</v>
      </c>
      <c r="R170" s="186">
        <f t="shared" si="34"/>
        <v>0</v>
      </c>
      <c r="S170" s="186">
        <f t="shared" si="34"/>
        <v>0</v>
      </c>
      <c r="T170" s="186">
        <f t="shared" si="34"/>
        <v>0</v>
      </c>
      <c r="U170" s="186">
        <f t="shared" si="34"/>
        <v>0</v>
      </c>
      <c r="V170" s="186">
        <f t="shared" si="34"/>
        <v>0</v>
      </c>
      <c r="W170" s="186">
        <f t="shared" si="34"/>
        <v>0</v>
      </c>
      <c r="X170" s="186">
        <f t="shared" si="34"/>
        <v>0</v>
      </c>
      <c r="Y170" s="186">
        <f t="shared" si="34"/>
        <v>0</v>
      </c>
      <c r="Z170" s="186">
        <f t="shared" si="34"/>
        <v>0</v>
      </c>
      <c r="AA170" s="186">
        <f t="shared" si="34"/>
        <v>0</v>
      </c>
      <c r="AB170" s="186">
        <f t="shared" si="34"/>
        <v>0</v>
      </c>
      <c r="AC170" s="186">
        <f t="shared" si="34"/>
        <v>0</v>
      </c>
      <c r="AD170" s="186">
        <f t="shared" si="34"/>
        <v>0</v>
      </c>
      <c r="AE170" s="186">
        <f t="shared" si="34"/>
        <v>0</v>
      </c>
    </row>
    <row r="171" spans="1:31" ht="25.5">
      <c r="A171" s="202">
        <v>1</v>
      </c>
      <c r="B171" s="174" t="s">
        <v>210</v>
      </c>
      <c r="C171" s="175"/>
      <c r="D171" s="175"/>
      <c r="E171" s="175"/>
      <c r="F171" s="175"/>
      <c r="G171" s="175"/>
      <c r="H171" s="175"/>
      <c r="I171" s="175"/>
      <c r="J171" s="175"/>
      <c r="K171" s="175"/>
      <c r="L171" s="175"/>
      <c r="M171" s="175"/>
      <c r="N171" s="175"/>
      <c r="O171" s="175"/>
      <c r="P171" s="175"/>
      <c r="Q171" s="175"/>
      <c r="R171" s="175"/>
      <c r="S171" s="175"/>
      <c r="T171" s="175"/>
      <c r="U171" s="175"/>
      <c r="V171" s="175"/>
      <c r="W171" s="175"/>
      <c r="X171" s="175"/>
      <c r="Y171" s="175"/>
      <c r="Z171" s="175"/>
      <c r="AA171" s="175"/>
      <c r="AB171" s="175"/>
      <c r="AC171" s="175"/>
      <c r="AD171" s="175"/>
      <c r="AE171" s="175"/>
    </row>
    <row r="172" spans="1:31" ht="12.75">
      <c r="A172" s="202">
        <v>2</v>
      </c>
      <c r="B172" s="174" t="s">
        <v>211</v>
      </c>
      <c r="C172" s="175"/>
      <c r="D172" s="175"/>
      <c r="E172" s="175"/>
      <c r="F172" s="175"/>
      <c r="G172" s="175"/>
      <c r="H172" s="175"/>
      <c r="I172" s="175"/>
      <c r="J172" s="175"/>
      <c r="K172" s="175"/>
      <c r="L172" s="175"/>
      <c r="M172" s="175"/>
      <c r="N172" s="175"/>
      <c r="O172" s="175"/>
      <c r="P172" s="175"/>
      <c r="Q172" s="175"/>
      <c r="R172" s="175"/>
      <c r="S172" s="175"/>
      <c r="T172" s="175"/>
      <c r="U172" s="175"/>
      <c r="V172" s="175"/>
      <c r="W172" s="175"/>
      <c r="X172" s="175"/>
      <c r="Y172" s="175"/>
      <c r="Z172" s="175"/>
      <c r="AA172" s="175"/>
      <c r="AB172" s="175"/>
      <c r="AC172" s="175"/>
      <c r="AD172" s="175"/>
      <c r="AE172" s="175"/>
    </row>
    <row r="173" spans="1:31" ht="12.75">
      <c r="A173" s="202">
        <v>3</v>
      </c>
      <c r="B173" s="174" t="s">
        <v>212</v>
      </c>
      <c r="C173" s="175"/>
      <c r="D173" s="175"/>
      <c r="E173" s="175"/>
      <c r="F173" s="175"/>
      <c r="G173" s="175"/>
      <c r="H173" s="175"/>
      <c r="I173" s="175"/>
      <c r="J173" s="175"/>
      <c r="K173" s="175"/>
      <c r="L173" s="175"/>
      <c r="M173" s="175"/>
      <c r="N173" s="175"/>
      <c r="O173" s="175"/>
      <c r="P173" s="175"/>
      <c r="Q173" s="175"/>
      <c r="R173" s="175"/>
      <c r="S173" s="175"/>
      <c r="T173" s="175"/>
      <c r="U173" s="175"/>
      <c r="V173" s="175"/>
      <c r="W173" s="175"/>
      <c r="X173" s="175"/>
      <c r="Y173" s="175"/>
      <c r="Z173" s="175"/>
      <c r="AA173" s="175"/>
      <c r="AB173" s="175"/>
      <c r="AC173" s="175"/>
      <c r="AD173" s="175"/>
      <c r="AE173" s="175"/>
    </row>
    <row r="174" spans="1:31" ht="12.75">
      <c r="A174" s="202">
        <v>4</v>
      </c>
      <c r="B174" s="174" t="s">
        <v>213</v>
      </c>
      <c r="C174" s="175"/>
      <c r="D174" s="175"/>
      <c r="E174" s="175"/>
      <c r="F174" s="175"/>
      <c r="G174" s="175"/>
      <c r="H174" s="175"/>
      <c r="I174" s="175"/>
      <c r="J174" s="175"/>
      <c r="K174" s="175"/>
      <c r="L174" s="175"/>
      <c r="M174" s="175"/>
      <c r="N174" s="175"/>
      <c r="O174" s="175"/>
      <c r="P174" s="175"/>
      <c r="Q174" s="175"/>
      <c r="R174" s="175"/>
      <c r="S174" s="175"/>
      <c r="T174" s="175"/>
      <c r="U174" s="175"/>
      <c r="V174" s="175"/>
      <c r="W174" s="175"/>
      <c r="X174" s="175"/>
      <c r="Y174" s="175"/>
      <c r="Z174" s="175"/>
      <c r="AA174" s="175"/>
      <c r="AB174" s="175"/>
      <c r="AC174" s="175"/>
      <c r="AD174" s="175"/>
      <c r="AE174" s="175"/>
    </row>
    <row r="175" spans="1:31" ht="12.75">
      <c r="A175" s="206" t="s">
        <v>117</v>
      </c>
      <c r="B175" s="190" t="s">
        <v>207</v>
      </c>
      <c r="C175" s="186">
        <f>SUM(C176:C178)</f>
        <v>0</v>
      </c>
      <c r="D175" s="186">
        <f>SUM(D176:D178)</f>
        <v>0</v>
      </c>
      <c r="E175" s="186">
        <f aca="true" t="shared" si="35" ref="E175:AE175">SUM(E176:E178)</f>
        <v>0</v>
      </c>
      <c r="F175" s="186">
        <f t="shared" si="35"/>
        <v>0</v>
      </c>
      <c r="G175" s="186">
        <f t="shared" si="35"/>
        <v>0</v>
      </c>
      <c r="H175" s="186">
        <f t="shared" si="35"/>
        <v>0</v>
      </c>
      <c r="I175" s="186">
        <f t="shared" si="35"/>
        <v>0</v>
      </c>
      <c r="J175" s="186">
        <f t="shared" si="35"/>
        <v>0</v>
      </c>
      <c r="K175" s="186">
        <f t="shared" si="35"/>
        <v>0</v>
      </c>
      <c r="L175" s="186">
        <f t="shared" si="35"/>
        <v>0</v>
      </c>
      <c r="M175" s="186">
        <f t="shared" si="35"/>
        <v>0</v>
      </c>
      <c r="N175" s="186">
        <f t="shared" si="35"/>
        <v>0</v>
      </c>
      <c r="O175" s="186">
        <f t="shared" si="35"/>
        <v>0</v>
      </c>
      <c r="P175" s="186">
        <f t="shared" si="35"/>
        <v>0</v>
      </c>
      <c r="Q175" s="186">
        <f t="shared" si="35"/>
        <v>0</v>
      </c>
      <c r="R175" s="186">
        <f t="shared" si="35"/>
        <v>0</v>
      </c>
      <c r="S175" s="186">
        <f t="shared" si="35"/>
        <v>0</v>
      </c>
      <c r="T175" s="186">
        <f t="shared" si="35"/>
        <v>0</v>
      </c>
      <c r="U175" s="186">
        <f t="shared" si="35"/>
        <v>0</v>
      </c>
      <c r="V175" s="186">
        <f t="shared" si="35"/>
        <v>0</v>
      </c>
      <c r="W175" s="186">
        <f t="shared" si="35"/>
        <v>0</v>
      </c>
      <c r="X175" s="186">
        <f t="shared" si="35"/>
        <v>0</v>
      </c>
      <c r="Y175" s="186">
        <f t="shared" si="35"/>
        <v>0</v>
      </c>
      <c r="Z175" s="186">
        <f t="shared" si="35"/>
        <v>0</v>
      </c>
      <c r="AA175" s="186">
        <f t="shared" si="35"/>
        <v>0</v>
      </c>
      <c r="AB175" s="186">
        <f t="shared" si="35"/>
        <v>0</v>
      </c>
      <c r="AC175" s="186">
        <f t="shared" si="35"/>
        <v>0</v>
      </c>
      <c r="AD175" s="186">
        <f t="shared" si="35"/>
        <v>0</v>
      </c>
      <c r="AE175" s="186">
        <f t="shared" si="35"/>
        <v>0</v>
      </c>
    </row>
    <row r="176" spans="1:31" ht="12.75">
      <c r="A176" s="202">
        <v>1</v>
      </c>
      <c r="B176" s="174" t="s">
        <v>214</v>
      </c>
      <c r="C176" s="175"/>
      <c r="D176" s="175"/>
      <c r="E176" s="175"/>
      <c r="F176" s="175"/>
      <c r="G176" s="175"/>
      <c r="H176" s="175"/>
      <c r="I176" s="175"/>
      <c r="J176" s="175"/>
      <c r="K176" s="175"/>
      <c r="L176" s="175"/>
      <c r="M176" s="175"/>
      <c r="N176" s="175"/>
      <c r="O176" s="175"/>
      <c r="P176" s="175"/>
      <c r="Q176" s="175"/>
      <c r="R176" s="175"/>
      <c r="S176" s="175"/>
      <c r="T176" s="175"/>
      <c r="U176" s="175"/>
      <c r="V176" s="175"/>
      <c r="W176" s="175"/>
      <c r="X176" s="175"/>
      <c r="Y176" s="175"/>
      <c r="Z176" s="175"/>
      <c r="AA176" s="175"/>
      <c r="AB176" s="175"/>
      <c r="AC176" s="175"/>
      <c r="AD176" s="175"/>
      <c r="AE176" s="175"/>
    </row>
    <row r="177" spans="1:31" ht="12.75">
      <c r="A177" s="202">
        <v>2</v>
      </c>
      <c r="B177" s="174" t="s">
        <v>215</v>
      </c>
      <c r="C177" s="175"/>
      <c r="D177" s="175"/>
      <c r="E177" s="175"/>
      <c r="F177" s="175"/>
      <c r="G177" s="175"/>
      <c r="H177" s="175"/>
      <c r="I177" s="175"/>
      <c r="J177" s="175"/>
      <c r="K177" s="175"/>
      <c r="L177" s="175"/>
      <c r="M177" s="175"/>
      <c r="N177" s="175"/>
      <c r="O177" s="175"/>
      <c r="P177" s="175"/>
      <c r="Q177" s="175"/>
      <c r="R177" s="175"/>
      <c r="S177" s="175"/>
      <c r="T177" s="175"/>
      <c r="U177" s="175"/>
      <c r="V177" s="175"/>
      <c r="W177" s="175"/>
      <c r="X177" s="175"/>
      <c r="Y177" s="175"/>
      <c r="Z177" s="175"/>
      <c r="AA177" s="175"/>
      <c r="AB177" s="175"/>
      <c r="AC177" s="175"/>
      <c r="AD177" s="175"/>
      <c r="AE177" s="175"/>
    </row>
    <row r="178" spans="1:31" ht="12.75">
      <c r="A178" s="202">
        <v>3</v>
      </c>
      <c r="B178" s="174" t="s">
        <v>216</v>
      </c>
      <c r="C178" s="175"/>
      <c r="D178" s="175"/>
      <c r="E178" s="175"/>
      <c r="F178" s="175"/>
      <c r="G178" s="175"/>
      <c r="H178" s="175"/>
      <c r="I178" s="175"/>
      <c r="J178" s="175"/>
      <c r="K178" s="175"/>
      <c r="L178" s="175"/>
      <c r="M178" s="175"/>
      <c r="N178" s="175"/>
      <c r="O178" s="175"/>
      <c r="P178" s="175"/>
      <c r="Q178" s="175"/>
      <c r="R178" s="175"/>
      <c r="S178" s="175"/>
      <c r="T178" s="175"/>
      <c r="U178" s="175"/>
      <c r="V178" s="175"/>
      <c r="W178" s="175"/>
      <c r="X178" s="175"/>
      <c r="Y178" s="175"/>
      <c r="Z178" s="175"/>
      <c r="AA178" s="175"/>
      <c r="AB178" s="175"/>
      <c r="AC178" s="175"/>
      <c r="AD178" s="175"/>
      <c r="AE178" s="175"/>
    </row>
    <row r="179" spans="1:31" ht="12.75">
      <c r="A179" s="213" t="s">
        <v>119</v>
      </c>
      <c r="B179" s="191" t="s">
        <v>217</v>
      </c>
      <c r="C179" s="192">
        <f>C170-C175</f>
        <v>0</v>
      </c>
      <c r="D179" s="192">
        <f>D170-D175</f>
        <v>0</v>
      </c>
      <c r="E179" s="192">
        <f aca="true" t="shared" si="36" ref="E179:AE179">E170-E175</f>
        <v>0</v>
      </c>
      <c r="F179" s="192">
        <f t="shared" si="36"/>
        <v>0</v>
      </c>
      <c r="G179" s="192">
        <f t="shared" si="36"/>
        <v>0</v>
      </c>
      <c r="H179" s="192">
        <f t="shared" si="36"/>
        <v>0</v>
      </c>
      <c r="I179" s="192">
        <f t="shared" si="36"/>
        <v>0</v>
      </c>
      <c r="J179" s="192">
        <f t="shared" si="36"/>
        <v>0</v>
      </c>
      <c r="K179" s="192">
        <f t="shared" si="36"/>
        <v>0</v>
      </c>
      <c r="L179" s="192">
        <f t="shared" si="36"/>
        <v>0</v>
      </c>
      <c r="M179" s="192">
        <f t="shared" si="36"/>
        <v>0</v>
      </c>
      <c r="N179" s="192">
        <f t="shared" si="36"/>
        <v>0</v>
      </c>
      <c r="O179" s="192">
        <f t="shared" si="36"/>
        <v>0</v>
      </c>
      <c r="P179" s="192">
        <f t="shared" si="36"/>
        <v>0</v>
      </c>
      <c r="Q179" s="192">
        <f t="shared" si="36"/>
        <v>0</v>
      </c>
      <c r="R179" s="192">
        <f t="shared" si="36"/>
        <v>0</v>
      </c>
      <c r="S179" s="192">
        <f t="shared" si="36"/>
        <v>0</v>
      </c>
      <c r="T179" s="192">
        <f t="shared" si="36"/>
        <v>0</v>
      </c>
      <c r="U179" s="192">
        <f t="shared" si="36"/>
        <v>0</v>
      </c>
      <c r="V179" s="192">
        <f t="shared" si="36"/>
        <v>0</v>
      </c>
      <c r="W179" s="192">
        <f t="shared" si="36"/>
        <v>0</v>
      </c>
      <c r="X179" s="192">
        <f t="shared" si="36"/>
        <v>0</v>
      </c>
      <c r="Y179" s="192">
        <f t="shared" si="36"/>
        <v>0</v>
      </c>
      <c r="Z179" s="192">
        <f t="shared" si="36"/>
        <v>0</v>
      </c>
      <c r="AA179" s="192">
        <f t="shared" si="36"/>
        <v>0</v>
      </c>
      <c r="AB179" s="192">
        <f t="shared" si="36"/>
        <v>0</v>
      </c>
      <c r="AC179" s="192">
        <f t="shared" si="36"/>
        <v>0</v>
      </c>
      <c r="AD179" s="192">
        <f t="shared" si="36"/>
        <v>0</v>
      </c>
      <c r="AE179" s="192">
        <f t="shared" si="36"/>
        <v>0</v>
      </c>
    </row>
    <row r="180" spans="1:31" ht="12.75">
      <c r="A180" s="206" t="s">
        <v>138</v>
      </c>
      <c r="B180" s="190" t="s">
        <v>218</v>
      </c>
      <c r="C180" s="186">
        <f>C164+C168+C179</f>
        <v>0</v>
      </c>
      <c r="D180" s="186">
        <f>D164+D168+D179</f>
        <v>0</v>
      </c>
      <c r="E180" s="186">
        <f aca="true" t="shared" si="37" ref="E180:AE180">E164+E168+E179</f>
        <v>0</v>
      </c>
      <c r="F180" s="186">
        <f t="shared" si="37"/>
        <v>0</v>
      </c>
      <c r="G180" s="186">
        <f t="shared" si="37"/>
        <v>0</v>
      </c>
      <c r="H180" s="186">
        <f t="shared" si="37"/>
        <v>0</v>
      </c>
      <c r="I180" s="186">
        <f t="shared" si="37"/>
        <v>0</v>
      </c>
      <c r="J180" s="186">
        <f t="shared" si="37"/>
        <v>0</v>
      </c>
      <c r="K180" s="186">
        <f t="shared" si="37"/>
        <v>0</v>
      </c>
      <c r="L180" s="186">
        <f t="shared" si="37"/>
        <v>0</v>
      </c>
      <c r="M180" s="186">
        <f t="shared" si="37"/>
        <v>0</v>
      </c>
      <c r="N180" s="186">
        <f t="shared" si="37"/>
        <v>0</v>
      </c>
      <c r="O180" s="186">
        <f t="shared" si="37"/>
        <v>0</v>
      </c>
      <c r="P180" s="186">
        <f t="shared" si="37"/>
        <v>0</v>
      </c>
      <c r="Q180" s="186">
        <f t="shared" si="37"/>
        <v>0</v>
      </c>
      <c r="R180" s="186">
        <f t="shared" si="37"/>
        <v>0</v>
      </c>
      <c r="S180" s="186">
        <f t="shared" si="37"/>
        <v>0</v>
      </c>
      <c r="T180" s="186">
        <f t="shared" si="37"/>
        <v>0</v>
      </c>
      <c r="U180" s="186">
        <f t="shared" si="37"/>
        <v>0</v>
      </c>
      <c r="V180" s="186">
        <f t="shared" si="37"/>
        <v>0</v>
      </c>
      <c r="W180" s="186">
        <f t="shared" si="37"/>
        <v>0</v>
      </c>
      <c r="X180" s="186">
        <f t="shared" si="37"/>
        <v>0</v>
      </c>
      <c r="Y180" s="186">
        <f t="shared" si="37"/>
        <v>0</v>
      </c>
      <c r="Z180" s="186">
        <f t="shared" si="37"/>
        <v>0</v>
      </c>
      <c r="AA180" s="186">
        <f t="shared" si="37"/>
        <v>0</v>
      </c>
      <c r="AB180" s="186">
        <f t="shared" si="37"/>
        <v>0</v>
      </c>
      <c r="AC180" s="186">
        <f t="shared" si="37"/>
        <v>0</v>
      </c>
      <c r="AD180" s="186">
        <f t="shared" si="37"/>
        <v>0</v>
      </c>
      <c r="AE180" s="186">
        <f t="shared" si="37"/>
        <v>0</v>
      </c>
    </row>
    <row r="181" spans="1:31" ht="12.75">
      <c r="A181" s="206" t="s">
        <v>140</v>
      </c>
      <c r="B181" s="190" t="s">
        <v>219</v>
      </c>
      <c r="C181" s="175"/>
      <c r="D181" s="186">
        <f>C182</f>
        <v>0</v>
      </c>
      <c r="E181" s="186">
        <f aca="true" t="shared" si="38" ref="E181:AE181">D182</f>
        <v>0</v>
      </c>
      <c r="F181" s="186">
        <f t="shared" si="38"/>
        <v>0</v>
      </c>
      <c r="G181" s="186">
        <f t="shared" si="38"/>
        <v>0</v>
      </c>
      <c r="H181" s="186">
        <f t="shared" si="38"/>
        <v>0</v>
      </c>
      <c r="I181" s="186">
        <f t="shared" si="38"/>
        <v>0</v>
      </c>
      <c r="J181" s="186">
        <f t="shared" si="38"/>
        <v>0</v>
      </c>
      <c r="K181" s="186">
        <f t="shared" si="38"/>
        <v>0</v>
      </c>
      <c r="L181" s="186">
        <f t="shared" si="38"/>
        <v>0</v>
      </c>
      <c r="M181" s="186">
        <f t="shared" si="38"/>
        <v>0</v>
      </c>
      <c r="N181" s="186">
        <f t="shared" si="38"/>
        <v>0</v>
      </c>
      <c r="O181" s="186">
        <f t="shared" si="38"/>
        <v>0</v>
      </c>
      <c r="P181" s="186">
        <f t="shared" si="38"/>
        <v>0</v>
      </c>
      <c r="Q181" s="186">
        <f t="shared" si="38"/>
        <v>0</v>
      </c>
      <c r="R181" s="186">
        <f t="shared" si="38"/>
        <v>0</v>
      </c>
      <c r="S181" s="186">
        <f t="shared" si="38"/>
        <v>0</v>
      </c>
      <c r="T181" s="186">
        <f t="shared" si="38"/>
        <v>0</v>
      </c>
      <c r="U181" s="186">
        <f t="shared" si="38"/>
        <v>0</v>
      </c>
      <c r="V181" s="186">
        <f t="shared" si="38"/>
        <v>0</v>
      </c>
      <c r="W181" s="186">
        <f t="shared" si="38"/>
        <v>0</v>
      </c>
      <c r="X181" s="186">
        <f t="shared" si="38"/>
        <v>0</v>
      </c>
      <c r="Y181" s="186">
        <f t="shared" si="38"/>
        <v>0</v>
      </c>
      <c r="Z181" s="186">
        <f t="shared" si="38"/>
        <v>0</v>
      </c>
      <c r="AA181" s="186">
        <f t="shared" si="38"/>
        <v>0</v>
      </c>
      <c r="AB181" s="186">
        <f t="shared" si="38"/>
        <v>0</v>
      </c>
      <c r="AC181" s="186">
        <f t="shared" si="38"/>
        <v>0</v>
      </c>
      <c r="AD181" s="186">
        <f t="shared" si="38"/>
        <v>0</v>
      </c>
      <c r="AE181" s="186">
        <f t="shared" si="38"/>
        <v>0</v>
      </c>
    </row>
    <row r="182" spans="1:31" ht="12.75">
      <c r="A182" s="214" t="s">
        <v>142</v>
      </c>
      <c r="B182" s="215" t="s">
        <v>220</v>
      </c>
      <c r="C182" s="216">
        <f>C180+C181</f>
        <v>0</v>
      </c>
      <c r="D182" s="216">
        <f>D180+D181</f>
        <v>0</v>
      </c>
      <c r="E182" s="216">
        <f>E180+E181</f>
        <v>0</v>
      </c>
      <c r="F182" s="216">
        <f aca="true" t="shared" si="39" ref="F182:AE182">F180+F181</f>
        <v>0</v>
      </c>
      <c r="G182" s="216">
        <f t="shared" si="39"/>
        <v>0</v>
      </c>
      <c r="H182" s="216">
        <f t="shared" si="39"/>
        <v>0</v>
      </c>
      <c r="I182" s="216">
        <f t="shared" si="39"/>
        <v>0</v>
      </c>
      <c r="J182" s="216">
        <f t="shared" si="39"/>
        <v>0</v>
      </c>
      <c r="K182" s="216">
        <f t="shared" si="39"/>
        <v>0</v>
      </c>
      <c r="L182" s="216">
        <f t="shared" si="39"/>
        <v>0</v>
      </c>
      <c r="M182" s="216">
        <f t="shared" si="39"/>
        <v>0</v>
      </c>
      <c r="N182" s="216">
        <f t="shared" si="39"/>
        <v>0</v>
      </c>
      <c r="O182" s="216">
        <f t="shared" si="39"/>
        <v>0</v>
      </c>
      <c r="P182" s="216">
        <f t="shared" si="39"/>
        <v>0</v>
      </c>
      <c r="Q182" s="216">
        <f t="shared" si="39"/>
        <v>0</v>
      </c>
      <c r="R182" s="216">
        <f t="shared" si="39"/>
        <v>0</v>
      </c>
      <c r="S182" s="216">
        <f t="shared" si="39"/>
        <v>0</v>
      </c>
      <c r="T182" s="216">
        <f t="shared" si="39"/>
        <v>0</v>
      </c>
      <c r="U182" s="216">
        <f t="shared" si="39"/>
        <v>0</v>
      </c>
      <c r="V182" s="216">
        <f t="shared" si="39"/>
        <v>0</v>
      </c>
      <c r="W182" s="216">
        <f t="shared" si="39"/>
        <v>0</v>
      </c>
      <c r="X182" s="216">
        <f t="shared" si="39"/>
        <v>0</v>
      </c>
      <c r="Y182" s="216">
        <f t="shared" si="39"/>
        <v>0</v>
      </c>
      <c r="Z182" s="216">
        <f t="shared" si="39"/>
        <v>0</v>
      </c>
      <c r="AA182" s="216">
        <f t="shared" si="39"/>
        <v>0</v>
      </c>
      <c r="AB182" s="216">
        <f t="shared" si="39"/>
        <v>0</v>
      </c>
      <c r="AC182" s="216">
        <f t="shared" si="39"/>
        <v>0</v>
      </c>
      <c r="AD182" s="216">
        <f t="shared" si="39"/>
        <v>0</v>
      </c>
      <c r="AE182" s="216">
        <f t="shared" si="39"/>
        <v>0</v>
      </c>
    </row>
    <row r="185" ht="12.75">
      <c r="B185" s="247" t="s">
        <v>246</v>
      </c>
    </row>
    <row r="186" spans="3:31" ht="12.75">
      <c r="C186" s="22" t="s">
        <v>45</v>
      </c>
      <c r="D186" s="22" t="s">
        <v>45</v>
      </c>
      <c r="E186" s="22" t="s">
        <v>45</v>
      </c>
      <c r="F186" s="22" t="s">
        <v>45</v>
      </c>
      <c r="G186" s="22" t="s">
        <v>45</v>
      </c>
      <c r="H186" s="22" t="s">
        <v>45</v>
      </c>
      <c r="I186" s="22" t="s">
        <v>45</v>
      </c>
      <c r="J186" s="22" t="s">
        <v>45</v>
      </c>
      <c r="K186" s="22" t="s">
        <v>45</v>
      </c>
      <c r="L186" s="22" t="s">
        <v>45</v>
      </c>
      <c r="M186" s="22" t="s">
        <v>45</v>
      </c>
      <c r="N186" s="22" t="s">
        <v>45</v>
      </c>
      <c r="O186" s="22" t="s">
        <v>45</v>
      </c>
      <c r="P186" s="22" t="s">
        <v>45</v>
      </c>
      <c r="Q186" s="22" t="s">
        <v>45</v>
      </c>
      <c r="R186" s="22" t="s">
        <v>45</v>
      </c>
      <c r="S186" s="22" t="s">
        <v>45</v>
      </c>
      <c r="T186" s="22" t="s">
        <v>45</v>
      </c>
      <c r="U186" s="22" t="s">
        <v>45</v>
      </c>
      <c r="V186" s="22" t="s">
        <v>45</v>
      </c>
      <c r="W186" s="22" t="s">
        <v>45</v>
      </c>
      <c r="X186" s="22" t="s">
        <v>45</v>
      </c>
      <c r="Y186" s="22" t="s">
        <v>45</v>
      </c>
      <c r="Z186" s="22" t="s">
        <v>45</v>
      </c>
      <c r="AA186" s="22" t="s">
        <v>45</v>
      </c>
      <c r="AB186" s="22" t="s">
        <v>45</v>
      </c>
      <c r="AC186" s="22" t="s">
        <v>45</v>
      </c>
      <c r="AD186" s="22" t="s">
        <v>45</v>
      </c>
      <c r="AE186" s="22" t="s">
        <v>45</v>
      </c>
    </row>
    <row r="187" spans="1:31" ht="12.75">
      <c r="A187" s="5" t="s">
        <v>4</v>
      </c>
      <c r="B187" s="10" t="s">
        <v>5</v>
      </c>
      <c r="C187" s="185" t="s">
        <v>36</v>
      </c>
      <c r="D187" s="185" t="s">
        <v>36</v>
      </c>
      <c r="E187" s="185" t="s">
        <v>36</v>
      </c>
      <c r="F187" s="185" t="s">
        <v>36</v>
      </c>
      <c r="G187" s="185" t="s">
        <v>36</v>
      </c>
      <c r="H187" s="185" t="s">
        <v>36</v>
      </c>
      <c r="I187" s="185" t="s">
        <v>36</v>
      </c>
      <c r="J187" s="185" t="s">
        <v>36</v>
      </c>
      <c r="K187" s="185" t="s">
        <v>36</v>
      </c>
      <c r="L187" s="185" t="s">
        <v>36</v>
      </c>
      <c r="M187" s="185" t="s">
        <v>36</v>
      </c>
      <c r="N187" s="185" t="s">
        <v>36</v>
      </c>
      <c r="O187" s="185" t="s">
        <v>36</v>
      </c>
      <c r="P187" s="185" t="s">
        <v>36</v>
      </c>
      <c r="Q187" s="185" t="s">
        <v>36</v>
      </c>
      <c r="R187" s="185" t="s">
        <v>36</v>
      </c>
      <c r="S187" s="185" t="s">
        <v>36</v>
      </c>
      <c r="T187" s="185" t="s">
        <v>36</v>
      </c>
      <c r="U187" s="185" t="s">
        <v>36</v>
      </c>
      <c r="V187" s="185" t="s">
        <v>36</v>
      </c>
      <c r="W187" s="185" t="s">
        <v>36</v>
      </c>
      <c r="X187" s="185" t="s">
        <v>36</v>
      </c>
      <c r="Y187" s="185" t="s">
        <v>36</v>
      </c>
      <c r="Z187" s="185" t="s">
        <v>36</v>
      </c>
      <c r="AA187" s="185" t="s">
        <v>36</v>
      </c>
      <c r="AB187" s="185" t="s">
        <v>36</v>
      </c>
      <c r="AC187" s="185" t="s">
        <v>36</v>
      </c>
      <c r="AD187" s="185" t="s">
        <v>36</v>
      </c>
      <c r="AE187" s="185" t="s">
        <v>36</v>
      </c>
    </row>
    <row r="188" spans="1:31" ht="25.5">
      <c r="A188" s="198" t="s">
        <v>113</v>
      </c>
      <c r="B188" s="199" t="s">
        <v>193</v>
      </c>
      <c r="C188" s="200"/>
      <c r="D188" s="200"/>
      <c r="E188" s="200"/>
      <c r="F188" s="200"/>
      <c r="G188" s="200"/>
      <c r="H188" s="200"/>
      <c r="I188" s="200"/>
      <c r="J188" s="200"/>
      <c r="K188" s="200"/>
      <c r="L188" s="200"/>
      <c r="M188" s="200"/>
      <c r="N188" s="200"/>
      <c r="O188" s="200"/>
      <c r="P188" s="200"/>
      <c r="Q188" s="200"/>
      <c r="R188" s="200"/>
      <c r="S188" s="200"/>
      <c r="T188" s="200"/>
      <c r="U188" s="200"/>
      <c r="V188" s="200"/>
      <c r="W188" s="200"/>
      <c r="X188" s="200"/>
      <c r="Y188" s="200"/>
      <c r="Z188" s="200"/>
      <c r="AA188" s="200"/>
      <c r="AB188" s="200"/>
      <c r="AC188" s="200"/>
      <c r="AD188" s="200"/>
      <c r="AE188" s="200"/>
    </row>
    <row r="189" spans="1:31" ht="12.75">
      <c r="A189" s="201" t="s">
        <v>115</v>
      </c>
      <c r="B189" s="26" t="s">
        <v>194</v>
      </c>
      <c r="C189" s="179">
        <f>C74</f>
        <v>0</v>
      </c>
      <c r="D189" s="179">
        <f aca="true" t="shared" si="40" ref="D189:AE189">D74</f>
        <v>0</v>
      </c>
      <c r="E189" s="179">
        <f t="shared" si="40"/>
        <v>0</v>
      </c>
      <c r="F189" s="179">
        <f t="shared" si="40"/>
        <v>0</v>
      </c>
      <c r="G189" s="179">
        <f t="shared" si="40"/>
        <v>0</v>
      </c>
      <c r="H189" s="179">
        <f t="shared" si="40"/>
        <v>0</v>
      </c>
      <c r="I189" s="179">
        <f t="shared" si="40"/>
        <v>0</v>
      </c>
      <c r="J189" s="179">
        <f t="shared" si="40"/>
        <v>0</v>
      </c>
      <c r="K189" s="179">
        <f t="shared" si="40"/>
        <v>0</v>
      </c>
      <c r="L189" s="179">
        <f t="shared" si="40"/>
        <v>0</v>
      </c>
      <c r="M189" s="179">
        <f t="shared" si="40"/>
        <v>0</v>
      </c>
      <c r="N189" s="179">
        <f t="shared" si="40"/>
        <v>0</v>
      </c>
      <c r="O189" s="179">
        <f t="shared" si="40"/>
        <v>0</v>
      </c>
      <c r="P189" s="179">
        <f t="shared" si="40"/>
        <v>0</v>
      </c>
      <c r="Q189" s="179">
        <f t="shared" si="40"/>
        <v>0</v>
      </c>
      <c r="R189" s="179">
        <f t="shared" si="40"/>
        <v>0</v>
      </c>
      <c r="S189" s="179">
        <f t="shared" si="40"/>
        <v>0</v>
      </c>
      <c r="T189" s="179">
        <f t="shared" si="40"/>
        <v>0</v>
      </c>
      <c r="U189" s="179">
        <f t="shared" si="40"/>
        <v>0</v>
      </c>
      <c r="V189" s="179">
        <f t="shared" si="40"/>
        <v>0</v>
      </c>
      <c r="W189" s="179">
        <f t="shared" si="40"/>
        <v>0</v>
      </c>
      <c r="X189" s="179">
        <f t="shared" si="40"/>
        <v>0</v>
      </c>
      <c r="Y189" s="179">
        <f t="shared" si="40"/>
        <v>0</v>
      </c>
      <c r="Z189" s="179">
        <f t="shared" si="40"/>
        <v>0</v>
      </c>
      <c r="AA189" s="179">
        <f t="shared" si="40"/>
        <v>0</v>
      </c>
      <c r="AB189" s="179">
        <f t="shared" si="40"/>
        <v>0</v>
      </c>
      <c r="AC189" s="179">
        <f t="shared" si="40"/>
        <v>0</v>
      </c>
      <c r="AD189" s="179">
        <f t="shared" si="40"/>
        <v>0</v>
      </c>
      <c r="AE189" s="179">
        <f t="shared" si="40"/>
        <v>0</v>
      </c>
    </row>
    <row r="190" spans="1:31" ht="12.75">
      <c r="A190" s="201" t="s">
        <v>117</v>
      </c>
      <c r="B190" s="26" t="s">
        <v>195</v>
      </c>
      <c r="C190" s="179">
        <f aca="true" t="shared" si="41" ref="C190:AE190">SUM(C191:C200)</f>
        <v>0</v>
      </c>
      <c r="D190" s="179">
        <f t="shared" si="41"/>
        <v>0</v>
      </c>
      <c r="E190" s="179">
        <f t="shared" si="41"/>
        <v>0</v>
      </c>
      <c r="F190" s="179">
        <f t="shared" si="41"/>
        <v>0</v>
      </c>
      <c r="G190" s="179">
        <f t="shared" si="41"/>
        <v>0</v>
      </c>
      <c r="H190" s="179">
        <f t="shared" si="41"/>
        <v>0</v>
      </c>
      <c r="I190" s="179">
        <f t="shared" si="41"/>
        <v>0</v>
      </c>
      <c r="J190" s="179">
        <f t="shared" si="41"/>
        <v>0</v>
      </c>
      <c r="K190" s="179">
        <f t="shared" si="41"/>
        <v>0</v>
      </c>
      <c r="L190" s="179">
        <f t="shared" si="41"/>
        <v>0</v>
      </c>
      <c r="M190" s="179">
        <f t="shared" si="41"/>
        <v>0</v>
      </c>
      <c r="N190" s="179">
        <f t="shared" si="41"/>
        <v>0</v>
      </c>
      <c r="O190" s="179">
        <f t="shared" si="41"/>
        <v>0</v>
      </c>
      <c r="P190" s="179">
        <f t="shared" si="41"/>
        <v>0</v>
      </c>
      <c r="Q190" s="179">
        <f t="shared" si="41"/>
        <v>0</v>
      </c>
      <c r="R190" s="179">
        <f t="shared" si="41"/>
        <v>0</v>
      </c>
      <c r="S190" s="179">
        <f t="shared" si="41"/>
        <v>0</v>
      </c>
      <c r="T190" s="179">
        <f t="shared" si="41"/>
        <v>0</v>
      </c>
      <c r="U190" s="179">
        <f t="shared" si="41"/>
        <v>0</v>
      </c>
      <c r="V190" s="179">
        <f t="shared" si="41"/>
        <v>0</v>
      </c>
      <c r="W190" s="179">
        <f t="shared" si="41"/>
        <v>0</v>
      </c>
      <c r="X190" s="179">
        <f t="shared" si="41"/>
        <v>0</v>
      </c>
      <c r="Y190" s="179">
        <f t="shared" si="41"/>
        <v>0</v>
      </c>
      <c r="Z190" s="179">
        <f t="shared" si="41"/>
        <v>0</v>
      </c>
      <c r="AA190" s="179">
        <f t="shared" si="41"/>
        <v>0</v>
      </c>
      <c r="AB190" s="179">
        <f t="shared" si="41"/>
        <v>0</v>
      </c>
      <c r="AC190" s="179">
        <f t="shared" si="41"/>
        <v>0</v>
      </c>
      <c r="AD190" s="179">
        <f t="shared" si="41"/>
        <v>0</v>
      </c>
      <c r="AE190" s="179">
        <f t="shared" si="41"/>
        <v>0</v>
      </c>
    </row>
    <row r="191" spans="1:31" ht="12.75">
      <c r="A191" s="202">
        <v>1</v>
      </c>
      <c r="B191" s="174" t="s">
        <v>221</v>
      </c>
      <c r="C191" s="186"/>
      <c r="D191" s="186"/>
      <c r="E191" s="186"/>
      <c r="F191" s="186"/>
      <c r="G191" s="186"/>
      <c r="H191" s="186"/>
      <c r="I191" s="186"/>
      <c r="J191" s="186"/>
      <c r="K191" s="186"/>
      <c r="L191" s="186"/>
      <c r="M191" s="186"/>
      <c r="N191" s="186"/>
      <c r="O191" s="186"/>
      <c r="P191" s="186"/>
      <c r="Q191" s="186"/>
      <c r="R191" s="186"/>
      <c r="S191" s="186"/>
      <c r="T191" s="186"/>
      <c r="U191" s="186"/>
      <c r="V191" s="186"/>
      <c r="W191" s="186"/>
      <c r="X191" s="186"/>
      <c r="Y191" s="186"/>
      <c r="Z191" s="186"/>
      <c r="AA191" s="186"/>
      <c r="AB191" s="186"/>
      <c r="AC191" s="186"/>
      <c r="AD191" s="186"/>
      <c r="AE191" s="186"/>
    </row>
    <row r="192" spans="1:31" ht="12.75">
      <c r="A192" s="202">
        <v>2</v>
      </c>
      <c r="B192" s="174" t="s">
        <v>222</v>
      </c>
      <c r="C192" s="175"/>
      <c r="D192" s="175"/>
      <c r="E192" s="175"/>
      <c r="F192" s="175"/>
      <c r="G192" s="175"/>
      <c r="H192" s="175"/>
      <c r="I192" s="175"/>
      <c r="J192" s="175"/>
      <c r="K192" s="175"/>
      <c r="L192" s="175"/>
      <c r="M192" s="175"/>
      <c r="N192" s="175"/>
      <c r="O192" s="175"/>
      <c r="P192" s="175"/>
      <c r="Q192" s="175"/>
      <c r="R192" s="175"/>
      <c r="S192" s="175"/>
      <c r="T192" s="175"/>
      <c r="U192" s="175"/>
      <c r="V192" s="175"/>
      <c r="W192" s="175"/>
      <c r="X192" s="175"/>
      <c r="Y192" s="175"/>
      <c r="Z192" s="175"/>
      <c r="AA192" s="175"/>
      <c r="AB192" s="175"/>
      <c r="AC192" s="175"/>
      <c r="AD192" s="175"/>
      <c r="AE192" s="175"/>
    </row>
    <row r="193" spans="1:31" ht="12.75">
      <c r="A193" s="202">
        <v>3</v>
      </c>
      <c r="B193" s="174" t="s">
        <v>196</v>
      </c>
      <c r="C193" s="175"/>
      <c r="D193" s="175"/>
      <c r="E193" s="175"/>
      <c r="F193" s="175"/>
      <c r="G193" s="175"/>
      <c r="H193" s="175"/>
      <c r="I193" s="175"/>
      <c r="J193" s="175"/>
      <c r="K193" s="175"/>
      <c r="L193" s="175"/>
      <c r="M193" s="175"/>
      <c r="N193" s="175"/>
      <c r="O193" s="175"/>
      <c r="P193" s="175"/>
      <c r="Q193" s="175"/>
      <c r="R193" s="175"/>
      <c r="S193" s="175"/>
      <c r="T193" s="175"/>
      <c r="U193" s="175"/>
      <c r="V193" s="175"/>
      <c r="W193" s="175"/>
      <c r="X193" s="175"/>
      <c r="Y193" s="175"/>
      <c r="Z193" s="175"/>
      <c r="AA193" s="175"/>
      <c r="AB193" s="175"/>
      <c r="AC193" s="175"/>
      <c r="AD193" s="175"/>
      <c r="AE193" s="175"/>
    </row>
    <row r="194" spans="1:31" ht="12.75">
      <c r="A194" s="202">
        <v>4</v>
      </c>
      <c r="B194" s="174" t="s">
        <v>197</v>
      </c>
      <c r="C194" s="175"/>
      <c r="D194" s="175"/>
      <c r="E194" s="175"/>
      <c r="F194" s="175"/>
      <c r="G194" s="175"/>
      <c r="H194" s="175"/>
      <c r="I194" s="175"/>
      <c r="J194" s="175"/>
      <c r="K194" s="175"/>
      <c r="L194" s="175"/>
      <c r="M194" s="175"/>
      <c r="N194" s="175"/>
      <c r="O194" s="175"/>
      <c r="P194" s="175"/>
      <c r="Q194" s="175"/>
      <c r="R194" s="175"/>
      <c r="S194" s="175"/>
      <c r="T194" s="175"/>
      <c r="U194" s="175"/>
      <c r="V194" s="175"/>
      <c r="W194" s="175"/>
      <c r="X194" s="175"/>
      <c r="Y194" s="175"/>
      <c r="Z194" s="175"/>
      <c r="AA194" s="175"/>
      <c r="AB194" s="175"/>
      <c r="AC194" s="175"/>
      <c r="AD194" s="175"/>
      <c r="AE194" s="175"/>
    </row>
    <row r="195" spans="1:31" ht="12.75">
      <c r="A195" s="202">
        <v>5</v>
      </c>
      <c r="B195" s="174" t="s">
        <v>198</v>
      </c>
      <c r="C195" s="175"/>
      <c r="D195" s="175"/>
      <c r="E195" s="175"/>
      <c r="F195" s="175"/>
      <c r="G195" s="175"/>
      <c r="H195" s="175"/>
      <c r="I195" s="175"/>
      <c r="J195" s="175"/>
      <c r="K195" s="175"/>
      <c r="L195" s="175"/>
      <c r="M195" s="175"/>
      <c r="N195" s="175"/>
      <c r="O195" s="175"/>
      <c r="P195" s="175"/>
      <c r="Q195" s="175"/>
      <c r="R195" s="175"/>
      <c r="S195" s="175"/>
      <c r="T195" s="175"/>
      <c r="U195" s="175"/>
      <c r="V195" s="175"/>
      <c r="W195" s="175"/>
      <c r="X195" s="175"/>
      <c r="Y195" s="175"/>
      <c r="Z195" s="175"/>
      <c r="AA195" s="175"/>
      <c r="AB195" s="175"/>
      <c r="AC195" s="175"/>
      <c r="AD195" s="175"/>
      <c r="AE195" s="175"/>
    </row>
    <row r="196" spans="1:31" ht="12.75">
      <c r="A196" s="202">
        <v>6</v>
      </c>
      <c r="B196" s="174" t="s">
        <v>199</v>
      </c>
      <c r="C196" s="175"/>
      <c r="D196" s="175"/>
      <c r="E196" s="175"/>
      <c r="F196" s="175"/>
      <c r="G196" s="175"/>
      <c r="H196" s="175"/>
      <c r="I196" s="175"/>
      <c r="J196" s="175"/>
      <c r="K196" s="175"/>
      <c r="L196" s="175"/>
      <c r="M196" s="175"/>
      <c r="N196" s="175"/>
      <c r="O196" s="175"/>
      <c r="P196" s="175"/>
      <c r="Q196" s="175"/>
      <c r="R196" s="175"/>
      <c r="S196" s="175"/>
      <c r="T196" s="175"/>
      <c r="U196" s="175"/>
      <c r="V196" s="175"/>
      <c r="W196" s="175"/>
      <c r="X196" s="175"/>
      <c r="Y196" s="175"/>
      <c r="Z196" s="175"/>
      <c r="AA196" s="175"/>
      <c r="AB196" s="175"/>
      <c r="AC196" s="175"/>
      <c r="AD196" s="175"/>
      <c r="AE196" s="175"/>
    </row>
    <row r="197" spans="1:31" ht="12.75">
      <c r="A197" s="202">
        <v>7</v>
      </c>
      <c r="B197" s="174" t="s">
        <v>200</v>
      </c>
      <c r="C197" s="175"/>
      <c r="D197" s="175"/>
      <c r="E197" s="175"/>
      <c r="F197" s="175"/>
      <c r="G197" s="175"/>
      <c r="H197" s="175"/>
      <c r="I197" s="175"/>
      <c r="J197" s="175"/>
      <c r="K197" s="175"/>
      <c r="L197" s="175"/>
      <c r="M197" s="175"/>
      <c r="N197" s="175"/>
      <c r="O197" s="175"/>
      <c r="P197" s="175"/>
      <c r="Q197" s="175"/>
      <c r="R197" s="175"/>
      <c r="S197" s="175"/>
      <c r="T197" s="175"/>
      <c r="U197" s="175"/>
      <c r="V197" s="175"/>
      <c r="W197" s="175"/>
      <c r="X197" s="175"/>
      <c r="Y197" s="175"/>
      <c r="Z197" s="175"/>
      <c r="AA197" s="175"/>
      <c r="AB197" s="175"/>
      <c r="AC197" s="175"/>
      <c r="AD197" s="175"/>
      <c r="AE197" s="175"/>
    </row>
    <row r="198" spans="1:31" ht="25.5">
      <c r="A198" s="202">
        <v>8</v>
      </c>
      <c r="B198" s="174" t="s">
        <v>201</v>
      </c>
      <c r="C198" s="175"/>
      <c r="D198" s="175"/>
      <c r="E198" s="175"/>
      <c r="F198" s="175"/>
      <c r="G198" s="175"/>
      <c r="H198" s="175"/>
      <c r="I198" s="175"/>
      <c r="J198" s="175"/>
      <c r="K198" s="175"/>
      <c r="L198" s="175"/>
      <c r="M198" s="175"/>
      <c r="N198" s="175"/>
      <c r="O198" s="175"/>
      <c r="P198" s="175"/>
      <c r="Q198" s="175"/>
      <c r="R198" s="175"/>
      <c r="S198" s="175"/>
      <c r="T198" s="175"/>
      <c r="U198" s="175"/>
      <c r="V198" s="175"/>
      <c r="W198" s="175"/>
      <c r="X198" s="175"/>
      <c r="Y198" s="175"/>
      <c r="Z198" s="175"/>
      <c r="AA198" s="175"/>
      <c r="AB198" s="175"/>
      <c r="AC198" s="175"/>
      <c r="AD198" s="175"/>
      <c r="AE198" s="175"/>
    </row>
    <row r="199" spans="1:31" ht="12.75">
      <c r="A199" s="202">
        <v>9</v>
      </c>
      <c r="B199" s="174" t="s">
        <v>202</v>
      </c>
      <c r="C199" s="175"/>
      <c r="D199" s="175"/>
      <c r="E199" s="175"/>
      <c r="F199" s="175"/>
      <c r="G199" s="175"/>
      <c r="H199" s="175"/>
      <c r="I199" s="175"/>
      <c r="J199" s="175"/>
      <c r="K199" s="175"/>
      <c r="L199" s="175"/>
      <c r="M199" s="175"/>
      <c r="N199" s="175"/>
      <c r="O199" s="175"/>
      <c r="P199" s="175"/>
      <c r="Q199" s="175"/>
      <c r="R199" s="175"/>
      <c r="S199" s="175"/>
      <c r="T199" s="175"/>
      <c r="U199" s="175"/>
      <c r="V199" s="175"/>
      <c r="W199" s="175"/>
      <c r="X199" s="175"/>
      <c r="Y199" s="175"/>
      <c r="Z199" s="175"/>
      <c r="AA199" s="175"/>
      <c r="AB199" s="175"/>
      <c r="AC199" s="175"/>
      <c r="AD199" s="175"/>
      <c r="AE199" s="175"/>
    </row>
    <row r="200" spans="1:31" ht="12.75">
      <c r="A200" s="202">
        <v>10</v>
      </c>
      <c r="B200" s="174" t="s">
        <v>203</v>
      </c>
      <c r="C200" s="175"/>
      <c r="D200" s="175"/>
      <c r="E200" s="175"/>
      <c r="F200" s="175"/>
      <c r="G200" s="175"/>
      <c r="H200" s="175"/>
      <c r="I200" s="175"/>
      <c r="J200" s="175"/>
      <c r="K200" s="175"/>
      <c r="L200" s="175"/>
      <c r="M200" s="175"/>
      <c r="N200" s="175"/>
      <c r="O200" s="175"/>
      <c r="P200" s="175"/>
      <c r="Q200" s="175"/>
      <c r="R200" s="175"/>
      <c r="S200" s="175"/>
      <c r="T200" s="175"/>
      <c r="U200" s="175"/>
      <c r="V200" s="175"/>
      <c r="W200" s="175"/>
      <c r="X200" s="175"/>
      <c r="Y200" s="175"/>
      <c r="Z200" s="175"/>
      <c r="AA200" s="175"/>
      <c r="AB200" s="175"/>
      <c r="AC200" s="175"/>
      <c r="AD200" s="175"/>
      <c r="AE200" s="175"/>
    </row>
    <row r="201" spans="1:31" s="251" customFormat="1" ht="12.75">
      <c r="A201" s="248" t="s">
        <v>119</v>
      </c>
      <c r="B201" s="249" t="s">
        <v>204</v>
      </c>
      <c r="C201" s="250">
        <f>C189+C190</f>
        <v>0</v>
      </c>
      <c r="D201" s="250">
        <f aca="true" t="shared" si="42" ref="D201:AE201">D189+D190</f>
        <v>0</v>
      </c>
      <c r="E201" s="250">
        <f t="shared" si="42"/>
        <v>0</v>
      </c>
      <c r="F201" s="250">
        <f t="shared" si="42"/>
        <v>0</v>
      </c>
      <c r="G201" s="250">
        <f t="shared" si="42"/>
        <v>0</v>
      </c>
      <c r="H201" s="250">
        <f t="shared" si="42"/>
        <v>0</v>
      </c>
      <c r="I201" s="250">
        <f t="shared" si="42"/>
        <v>0</v>
      </c>
      <c r="J201" s="250">
        <f t="shared" si="42"/>
        <v>0</v>
      </c>
      <c r="K201" s="250">
        <f t="shared" si="42"/>
        <v>0</v>
      </c>
      <c r="L201" s="250">
        <f t="shared" si="42"/>
        <v>0</v>
      </c>
      <c r="M201" s="250">
        <f t="shared" si="42"/>
        <v>0</v>
      </c>
      <c r="N201" s="250">
        <f t="shared" si="42"/>
        <v>0</v>
      </c>
      <c r="O201" s="250">
        <f t="shared" si="42"/>
        <v>0</v>
      </c>
      <c r="P201" s="250">
        <f t="shared" si="42"/>
        <v>0</v>
      </c>
      <c r="Q201" s="250">
        <f t="shared" si="42"/>
        <v>0</v>
      </c>
      <c r="R201" s="250">
        <f t="shared" si="42"/>
        <v>0</v>
      </c>
      <c r="S201" s="250">
        <f t="shared" si="42"/>
        <v>0</v>
      </c>
      <c r="T201" s="250">
        <f t="shared" si="42"/>
        <v>0</v>
      </c>
      <c r="U201" s="250">
        <f t="shared" si="42"/>
        <v>0</v>
      </c>
      <c r="V201" s="250">
        <f t="shared" si="42"/>
        <v>0</v>
      </c>
      <c r="W201" s="250">
        <f t="shared" si="42"/>
        <v>0</v>
      </c>
      <c r="X201" s="250">
        <f t="shared" si="42"/>
        <v>0</v>
      </c>
      <c r="Y201" s="250">
        <f t="shared" si="42"/>
        <v>0</v>
      </c>
      <c r="Z201" s="250">
        <f t="shared" si="42"/>
        <v>0</v>
      </c>
      <c r="AA201" s="250">
        <f t="shared" si="42"/>
        <v>0</v>
      </c>
      <c r="AB201" s="250">
        <f t="shared" si="42"/>
        <v>0</v>
      </c>
      <c r="AC201" s="250">
        <f t="shared" si="42"/>
        <v>0</v>
      </c>
      <c r="AD201" s="250">
        <f t="shared" si="42"/>
        <v>0</v>
      </c>
      <c r="AE201" s="250">
        <f t="shared" si="42"/>
        <v>0</v>
      </c>
    </row>
    <row r="202" spans="1:31" ht="25.5">
      <c r="A202" s="198" t="s">
        <v>123</v>
      </c>
      <c r="B202" s="199" t="s">
        <v>205</v>
      </c>
      <c r="C202" s="200"/>
      <c r="D202" s="200"/>
      <c r="E202" s="200"/>
      <c r="F202" s="200"/>
      <c r="G202" s="200"/>
      <c r="H202" s="200"/>
      <c r="I202" s="200"/>
      <c r="J202" s="200"/>
      <c r="K202" s="200"/>
      <c r="L202" s="200"/>
      <c r="M202" s="200"/>
      <c r="N202" s="200"/>
      <c r="O202" s="200"/>
      <c r="P202" s="200"/>
      <c r="Q202" s="200"/>
      <c r="R202" s="200"/>
      <c r="S202" s="200"/>
      <c r="T202" s="200"/>
      <c r="U202" s="200"/>
      <c r="V202" s="200"/>
      <c r="W202" s="200"/>
      <c r="X202" s="200"/>
      <c r="Y202" s="200"/>
      <c r="Z202" s="200"/>
      <c r="AA202" s="200"/>
      <c r="AB202" s="200"/>
      <c r="AC202" s="200"/>
      <c r="AD202" s="200"/>
      <c r="AE202" s="200"/>
    </row>
    <row r="203" spans="1:31" ht="12.75">
      <c r="A203" s="203" t="s">
        <v>115</v>
      </c>
      <c r="B203" s="204" t="s">
        <v>206</v>
      </c>
      <c r="C203" s="205"/>
      <c r="D203" s="205"/>
      <c r="E203" s="205"/>
      <c r="F203" s="205"/>
      <c r="G203" s="205"/>
      <c r="H203" s="205"/>
      <c r="I203" s="205"/>
      <c r="J203" s="205"/>
      <c r="K203" s="205"/>
      <c r="L203" s="205"/>
      <c r="M203" s="205"/>
      <c r="N203" s="205"/>
      <c r="O203" s="205"/>
      <c r="P203" s="205"/>
      <c r="Q203" s="205"/>
      <c r="R203" s="205"/>
      <c r="S203" s="205"/>
      <c r="T203" s="205"/>
      <c r="U203" s="205"/>
      <c r="V203" s="205"/>
      <c r="W203" s="205"/>
      <c r="X203" s="205"/>
      <c r="Y203" s="205"/>
      <c r="Z203" s="205"/>
      <c r="AA203" s="205"/>
      <c r="AB203" s="205"/>
      <c r="AC203" s="205"/>
      <c r="AD203" s="205"/>
      <c r="AE203" s="205"/>
    </row>
    <row r="204" spans="1:31" ht="12.75">
      <c r="A204" s="203" t="s">
        <v>117</v>
      </c>
      <c r="B204" s="204" t="s">
        <v>207</v>
      </c>
      <c r="C204" s="205"/>
      <c r="D204" s="205"/>
      <c r="E204" s="205"/>
      <c r="F204" s="205"/>
      <c r="G204" s="205"/>
      <c r="H204" s="205"/>
      <c r="I204" s="205"/>
      <c r="J204" s="205"/>
      <c r="K204" s="205"/>
      <c r="L204" s="205"/>
      <c r="M204" s="205"/>
      <c r="N204" s="205"/>
      <c r="O204" s="205"/>
      <c r="P204" s="205"/>
      <c r="Q204" s="205"/>
      <c r="R204" s="205"/>
      <c r="S204" s="205"/>
      <c r="T204" s="205"/>
      <c r="U204" s="205"/>
      <c r="V204" s="205"/>
      <c r="W204" s="205"/>
      <c r="X204" s="205"/>
      <c r="Y204" s="205"/>
      <c r="Z204" s="205"/>
      <c r="AA204" s="205"/>
      <c r="AB204" s="205"/>
      <c r="AC204" s="205"/>
      <c r="AD204" s="205"/>
      <c r="AE204" s="205"/>
    </row>
    <row r="205" spans="1:31" s="251" customFormat="1" ht="17.25" customHeight="1">
      <c r="A205" s="248" t="s">
        <v>119</v>
      </c>
      <c r="B205" s="249" t="s">
        <v>208</v>
      </c>
      <c r="C205" s="250">
        <f>C203-C204</f>
        <v>0</v>
      </c>
      <c r="D205" s="250">
        <f aca="true" t="shared" si="43" ref="D205:AE205">D203-D204</f>
        <v>0</v>
      </c>
      <c r="E205" s="250">
        <f t="shared" si="43"/>
        <v>0</v>
      </c>
      <c r="F205" s="250">
        <f t="shared" si="43"/>
        <v>0</v>
      </c>
      <c r="G205" s="250">
        <f t="shared" si="43"/>
        <v>0</v>
      </c>
      <c r="H205" s="250">
        <f t="shared" si="43"/>
        <v>0</v>
      </c>
      <c r="I205" s="250">
        <f t="shared" si="43"/>
        <v>0</v>
      </c>
      <c r="J205" s="250">
        <f t="shared" si="43"/>
        <v>0</v>
      </c>
      <c r="K205" s="250">
        <f t="shared" si="43"/>
        <v>0</v>
      </c>
      <c r="L205" s="250">
        <f t="shared" si="43"/>
        <v>0</v>
      </c>
      <c r="M205" s="250">
        <f t="shared" si="43"/>
        <v>0</v>
      </c>
      <c r="N205" s="250">
        <f t="shared" si="43"/>
        <v>0</v>
      </c>
      <c r="O205" s="250">
        <f t="shared" si="43"/>
        <v>0</v>
      </c>
      <c r="P205" s="250">
        <f t="shared" si="43"/>
        <v>0</v>
      </c>
      <c r="Q205" s="250">
        <f t="shared" si="43"/>
        <v>0</v>
      </c>
      <c r="R205" s="250">
        <f t="shared" si="43"/>
        <v>0</v>
      </c>
      <c r="S205" s="250">
        <f t="shared" si="43"/>
        <v>0</v>
      </c>
      <c r="T205" s="250">
        <f t="shared" si="43"/>
        <v>0</v>
      </c>
      <c r="U205" s="250">
        <f t="shared" si="43"/>
        <v>0</v>
      </c>
      <c r="V205" s="250">
        <f t="shared" si="43"/>
        <v>0</v>
      </c>
      <c r="W205" s="250">
        <f t="shared" si="43"/>
        <v>0</v>
      </c>
      <c r="X205" s="250">
        <f t="shared" si="43"/>
        <v>0</v>
      </c>
      <c r="Y205" s="250">
        <f t="shared" si="43"/>
        <v>0</v>
      </c>
      <c r="Z205" s="250">
        <f t="shared" si="43"/>
        <v>0</v>
      </c>
      <c r="AA205" s="250">
        <f t="shared" si="43"/>
        <v>0</v>
      </c>
      <c r="AB205" s="250">
        <f t="shared" si="43"/>
        <v>0</v>
      </c>
      <c r="AC205" s="250">
        <f t="shared" si="43"/>
        <v>0</v>
      </c>
      <c r="AD205" s="250">
        <f t="shared" si="43"/>
        <v>0</v>
      </c>
      <c r="AE205" s="250">
        <f t="shared" si="43"/>
        <v>0</v>
      </c>
    </row>
    <row r="206" spans="1:31" ht="25.5">
      <c r="A206" s="198" t="s">
        <v>136</v>
      </c>
      <c r="B206" s="199" t="s">
        <v>209</v>
      </c>
      <c r="C206" s="200"/>
      <c r="D206" s="200"/>
      <c r="E206" s="200"/>
      <c r="F206" s="200"/>
      <c r="G206" s="200"/>
      <c r="H206" s="200"/>
      <c r="I206" s="200"/>
      <c r="J206" s="200"/>
      <c r="K206" s="200"/>
      <c r="L206" s="200"/>
      <c r="M206" s="200"/>
      <c r="N206" s="200"/>
      <c r="O206" s="200"/>
      <c r="P206" s="200"/>
      <c r="Q206" s="200"/>
      <c r="R206" s="200"/>
      <c r="S206" s="200"/>
      <c r="T206" s="200"/>
      <c r="U206" s="200"/>
      <c r="V206" s="200"/>
      <c r="W206" s="200"/>
      <c r="X206" s="200"/>
      <c r="Y206" s="200"/>
      <c r="Z206" s="200"/>
      <c r="AA206" s="200"/>
      <c r="AB206" s="200"/>
      <c r="AC206" s="200"/>
      <c r="AD206" s="200"/>
      <c r="AE206" s="200"/>
    </row>
    <row r="207" spans="1:31" ht="12.75">
      <c r="A207" s="206" t="s">
        <v>115</v>
      </c>
      <c r="B207" s="190" t="s">
        <v>206</v>
      </c>
      <c r="C207" s="186">
        <f>SUM(C208:C211)</f>
        <v>0</v>
      </c>
      <c r="D207" s="186">
        <f>SUM(D208:D211)</f>
        <v>0</v>
      </c>
      <c r="E207" s="186">
        <f aca="true" t="shared" si="44" ref="E207:AE207">SUM(E208:E211)</f>
        <v>0</v>
      </c>
      <c r="F207" s="186">
        <f t="shared" si="44"/>
        <v>0</v>
      </c>
      <c r="G207" s="186">
        <f t="shared" si="44"/>
        <v>0</v>
      </c>
      <c r="H207" s="186">
        <f t="shared" si="44"/>
        <v>0</v>
      </c>
      <c r="I207" s="186">
        <f t="shared" si="44"/>
        <v>0</v>
      </c>
      <c r="J207" s="186">
        <f t="shared" si="44"/>
        <v>0</v>
      </c>
      <c r="K207" s="186">
        <f t="shared" si="44"/>
        <v>0</v>
      </c>
      <c r="L207" s="186">
        <f t="shared" si="44"/>
        <v>0</v>
      </c>
      <c r="M207" s="186">
        <f t="shared" si="44"/>
        <v>0</v>
      </c>
      <c r="N207" s="186">
        <f t="shared" si="44"/>
        <v>0</v>
      </c>
      <c r="O207" s="186">
        <f t="shared" si="44"/>
        <v>0</v>
      </c>
      <c r="P207" s="186">
        <f t="shared" si="44"/>
        <v>0</v>
      </c>
      <c r="Q207" s="186">
        <f t="shared" si="44"/>
        <v>0</v>
      </c>
      <c r="R207" s="186">
        <f t="shared" si="44"/>
        <v>0</v>
      </c>
      <c r="S207" s="186">
        <f t="shared" si="44"/>
        <v>0</v>
      </c>
      <c r="T207" s="186">
        <f t="shared" si="44"/>
        <v>0</v>
      </c>
      <c r="U207" s="186">
        <f t="shared" si="44"/>
        <v>0</v>
      </c>
      <c r="V207" s="186">
        <f t="shared" si="44"/>
        <v>0</v>
      </c>
      <c r="W207" s="186">
        <f t="shared" si="44"/>
        <v>0</v>
      </c>
      <c r="X207" s="186">
        <f t="shared" si="44"/>
        <v>0</v>
      </c>
      <c r="Y207" s="186">
        <f t="shared" si="44"/>
        <v>0</v>
      </c>
      <c r="Z207" s="186">
        <f t="shared" si="44"/>
        <v>0</v>
      </c>
      <c r="AA207" s="186">
        <f t="shared" si="44"/>
        <v>0</v>
      </c>
      <c r="AB207" s="186">
        <f t="shared" si="44"/>
        <v>0</v>
      </c>
      <c r="AC207" s="186">
        <f t="shared" si="44"/>
        <v>0</v>
      </c>
      <c r="AD207" s="186">
        <f t="shared" si="44"/>
        <v>0</v>
      </c>
      <c r="AE207" s="186">
        <f t="shared" si="44"/>
        <v>0</v>
      </c>
    </row>
    <row r="208" spans="1:31" ht="25.5">
      <c r="A208" s="202">
        <v>1</v>
      </c>
      <c r="B208" s="174" t="s">
        <v>210</v>
      </c>
      <c r="C208" s="175"/>
      <c r="D208" s="175"/>
      <c r="E208" s="175"/>
      <c r="F208" s="175"/>
      <c r="G208" s="175"/>
      <c r="H208" s="175"/>
      <c r="I208" s="175"/>
      <c r="J208" s="175"/>
      <c r="K208" s="175"/>
      <c r="L208" s="175"/>
      <c r="M208" s="175"/>
      <c r="N208" s="175"/>
      <c r="O208" s="175"/>
      <c r="P208" s="175"/>
      <c r="Q208" s="175"/>
      <c r="R208" s="175"/>
      <c r="S208" s="175"/>
      <c r="T208" s="175"/>
      <c r="U208" s="175"/>
      <c r="V208" s="175"/>
      <c r="W208" s="175"/>
      <c r="X208" s="175"/>
      <c r="Y208" s="175"/>
      <c r="Z208" s="175"/>
      <c r="AA208" s="175"/>
      <c r="AB208" s="175"/>
      <c r="AC208" s="175"/>
      <c r="AD208" s="175"/>
      <c r="AE208" s="175"/>
    </row>
    <row r="209" spans="1:31" ht="12.75">
      <c r="A209" s="202">
        <v>2</v>
      </c>
      <c r="B209" s="174" t="s">
        <v>211</v>
      </c>
      <c r="C209" s="175"/>
      <c r="D209" s="175"/>
      <c r="E209" s="175"/>
      <c r="F209" s="175"/>
      <c r="G209" s="175"/>
      <c r="H209" s="175"/>
      <c r="I209" s="175"/>
      <c r="J209" s="175"/>
      <c r="K209" s="175"/>
      <c r="L209" s="175"/>
      <c r="M209" s="175"/>
      <c r="N209" s="175"/>
      <c r="O209" s="175"/>
      <c r="P209" s="175"/>
      <c r="Q209" s="175"/>
      <c r="R209" s="175"/>
      <c r="S209" s="175"/>
      <c r="T209" s="175"/>
      <c r="U209" s="175"/>
      <c r="V209" s="175"/>
      <c r="W209" s="175"/>
      <c r="X209" s="175"/>
      <c r="Y209" s="175"/>
      <c r="Z209" s="175"/>
      <c r="AA209" s="175"/>
      <c r="AB209" s="175"/>
      <c r="AC209" s="175"/>
      <c r="AD209" s="175"/>
      <c r="AE209" s="175"/>
    </row>
    <row r="210" spans="1:31" ht="12.75">
      <c r="A210" s="202">
        <v>3</v>
      </c>
      <c r="B210" s="174" t="s">
        <v>212</v>
      </c>
      <c r="C210" s="175"/>
      <c r="D210" s="175"/>
      <c r="E210" s="175"/>
      <c r="F210" s="175"/>
      <c r="G210" s="175"/>
      <c r="H210" s="175"/>
      <c r="I210" s="175"/>
      <c r="J210" s="175"/>
      <c r="K210" s="175"/>
      <c r="L210" s="175"/>
      <c r="M210" s="175"/>
      <c r="N210" s="175"/>
      <c r="O210" s="175"/>
      <c r="P210" s="175"/>
      <c r="Q210" s="175"/>
      <c r="R210" s="175"/>
      <c r="S210" s="175"/>
      <c r="T210" s="175"/>
      <c r="U210" s="175"/>
      <c r="V210" s="175"/>
      <c r="W210" s="175"/>
      <c r="X210" s="175"/>
      <c r="Y210" s="175"/>
      <c r="Z210" s="175"/>
      <c r="AA210" s="175"/>
      <c r="AB210" s="175"/>
      <c r="AC210" s="175"/>
      <c r="AD210" s="175"/>
      <c r="AE210" s="175"/>
    </row>
    <row r="211" spans="1:31" ht="12.75">
      <c r="A211" s="202">
        <v>4</v>
      </c>
      <c r="B211" s="174" t="s">
        <v>213</v>
      </c>
      <c r="C211" s="175"/>
      <c r="D211" s="175"/>
      <c r="E211" s="175"/>
      <c r="F211" s="175"/>
      <c r="G211" s="175"/>
      <c r="H211" s="175"/>
      <c r="I211" s="175"/>
      <c r="J211" s="175"/>
      <c r="K211" s="175"/>
      <c r="L211" s="175"/>
      <c r="M211" s="175"/>
      <c r="N211" s="175"/>
      <c r="O211" s="175"/>
      <c r="P211" s="175"/>
      <c r="Q211" s="175"/>
      <c r="R211" s="175"/>
      <c r="S211" s="175"/>
      <c r="T211" s="175"/>
      <c r="U211" s="175"/>
      <c r="V211" s="175"/>
      <c r="W211" s="175"/>
      <c r="X211" s="175"/>
      <c r="Y211" s="175"/>
      <c r="Z211" s="175"/>
      <c r="AA211" s="175"/>
      <c r="AB211" s="175"/>
      <c r="AC211" s="175"/>
      <c r="AD211" s="175"/>
      <c r="AE211" s="175"/>
    </row>
    <row r="212" spans="1:31" ht="12.75">
      <c r="A212" s="206" t="s">
        <v>117</v>
      </c>
      <c r="B212" s="190" t="s">
        <v>207</v>
      </c>
      <c r="C212" s="186">
        <f>SUM(C213:C215)</f>
        <v>0</v>
      </c>
      <c r="D212" s="186">
        <f>SUM(D213:D215)</f>
        <v>0</v>
      </c>
      <c r="E212" s="186">
        <f aca="true" t="shared" si="45" ref="E212:AE212">SUM(E213:E215)</f>
        <v>0</v>
      </c>
      <c r="F212" s="186">
        <f t="shared" si="45"/>
        <v>0</v>
      </c>
      <c r="G212" s="186">
        <f t="shared" si="45"/>
        <v>0</v>
      </c>
      <c r="H212" s="186">
        <f t="shared" si="45"/>
        <v>0</v>
      </c>
      <c r="I212" s="186">
        <f t="shared" si="45"/>
        <v>0</v>
      </c>
      <c r="J212" s="186">
        <f t="shared" si="45"/>
        <v>0</v>
      </c>
      <c r="K212" s="186">
        <f t="shared" si="45"/>
        <v>0</v>
      </c>
      <c r="L212" s="186">
        <f t="shared" si="45"/>
        <v>0</v>
      </c>
      <c r="M212" s="186">
        <f t="shared" si="45"/>
        <v>0</v>
      </c>
      <c r="N212" s="186">
        <f t="shared" si="45"/>
        <v>0</v>
      </c>
      <c r="O212" s="186">
        <f t="shared" si="45"/>
        <v>0</v>
      </c>
      <c r="P212" s="186">
        <f t="shared" si="45"/>
        <v>0</v>
      </c>
      <c r="Q212" s="186">
        <f t="shared" si="45"/>
        <v>0</v>
      </c>
      <c r="R212" s="186">
        <f t="shared" si="45"/>
        <v>0</v>
      </c>
      <c r="S212" s="186">
        <f t="shared" si="45"/>
        <v>0</v>
      </c>
      <c r="T212" s="186">
        <f t="shared" si="45"/>
        <v>0</v>
      </c>
      <c r="U212" s="186">
        <f t="shared" si="45"/>
        <v>0</v>
      </c>
      <c r="V212" s="186">
        <f t="shared" si="45"/>
        <v>0</v>
      </c>
      <c r="W212" s="186">
        <f t="shared" si="45"/>
        <v>0</v>
      </c>
      <c r="X212" s="186">
        <f t="shared" si="45"/>
        <v>0</v>
      </c>
      <c r="Y212" s="186">
        <f t="shared" si="45"/>
        <v>0</v>
      </c>
      <c r="Z212" s="186">
        <f t="shared" si="45"/>
        <v>0</v>
      </c>
      <c r="AA212" s="186">
        <f t="shared" si="45"/>
        <v>0</v>
      </c>
      <c r="AB212" s="186">
        <f t="shared" si="45"/>
        <v>0</v>
      </c>
      <c r="AC212" s="186">
        <f t="shared" si="45"/>
        <v>0</v>
      </c>
      <c r="AD212" s="186">
        <f t="shared" si="45"/>
        <v>0</v>
      </c>
      <c r="AE212" s="186">
        <f t="shared" si="45"/>
        <v>0</v>
      </c>
    </row>
    <row r="213" spans="1:31" ht="12.75">
      <c r="A213" s="202">
        <v>1</v>
      </c>
      <c r="B213" s="174" t="s">
        <v>214</v>
      </c>
      <c r="C213" s="175"/>
      <c r="D213" s="175"/>
      <c r="E213" s="175"/>
      <c r="F213" s="175"/>
      <c r="G213" s="175"/>
      <c r="H213" s="175"/>
      <c r="I213" s="175"/>
      <c r="J213" s="175"/>
      <c r="K213" s="175"/>
      <c r="L213" s="175"/>
      <c r="M213" s="175"/>
      <c r="N213" s="175"/>
      <c r="O213" s="175"/>
      <c r="P213" s="175"/>
      <c r="Q213" s="175"/>
      <c r="R213" s="175"/>
      <c r="S213" s="175"/>
      <c r="T213" s="175"/>
      <c r="U213" s="175"/>
      <c r="V213" s="175"/>
      <c r="W213" s="175"/>
      <c r="X213" s="175"/>
      <c r="Y213" s="175"/>
      <c r="Z213" s="175"/>
      <c r="AA213" s="175"/>
      <c r="AB213" s="175"/>
      <c r="AC213" s="175"/>
      <c r="AD213" s="175"/>
      <c r="AE213" s="175"/>
    </row>
    <row r="214" spans="1:31" ht="12.75">
      <c r="A214" s="202">
        <v>2</v>
      </c>
      <c r="B214" s="174" t="s">
        <v>215</v>
      </c>
      <c r="C214" s="175"/>
      <c r="D214" s="175"/>
      <c r="E214" s="175"/>
      <c r="F214" s="175"/>
      <c r="G214" s="175"/>
      <c r="H214" s="175"/>
      <c r="I214" s="175"/>
      <c r="J214" s="175"/>
      <c r="K214" s="175"/>
      <c r="L214" s="175"/>
      <c r="M214" s="175"/>
      <c r="N214" s="175"/>
      <c r="O214" s="175"/>
      <c r="P214" s="175"/>
      <c r="Q214" s="175"/>
      <c r="R214" s="175"/>
      <c r="S214" s="175"/>
      <c r="T214" s="175"/>
      <c r="U214" s="175"/>
      <c r="V214" s="175"/>
      <c r="W214" s="175"/>
      <c r="X214" s="175"/>
      <c r="Y214" s="175"/>
      <c r="Z214" s="175"/>
      <c r="AA214" s="175"/>
      <c r="AB214" s="175"/>
      <c r="AC214" s="175"/>
      <c r="AD214" s="175"/>
      <c r="AE214" s="175"/>
    </row>
    <row r="215" spans="1:31" ht="12.75">
      <c r="A215" s="202">
        <v>3</v>
      </c>
      <c r="B215" s="174" t="s">
        <v>216</v>
      </c>
      <c r="C215" s="175"/>
      <c r="D215" s="175"/>
      <c r="E215" s="175"/>
      <c r="F215" s="175"/>
      <c r="G215" s="175"/>
      <c r="H215" s="175"/>
      <c r="I215" s="175"/>
      <c r="J215" s="175"/>
      <c r="K215" s="175"/>
      <c r="L215" s="175"/>
      <c r="M215" s="175"/>
      <c r="N215" s="175"/>
      <c r="O215" s="175"/>
      <c r="P215" s="175"/>
      <c r="Q215" s="175"/>
      <c r="R215" s="175"/>
      <c r="S215" s="175"/>
      <c r="T215" s="175"/>
      <c r="U215" s="175"/>
      <c r="V215" s="175"/>
      <c r="W215" s="175"/>
      <c r="X215" s="175"/>
      <c r="Y215" s="175"/>
      <c r="Z215" s="175"/>
      <c r="AA215" s="175"/>
      <c r="AB215" s="175"/>
      <c r="AC215" s="175"/>
      <c r="AD215" s="175"/>
      <c r="AE215" s="175"/>
    </row>
    <row r="216" spans="1:31" s="251" customFormat="1" ht="12.75">
      <c r="A216" s="248" t="s">
        <v>119</v>
      </c>
      <c r="B216" s="249" t="s">
        <v>217</v>
      </c>
      <c r="C216" s="250">
        <f>C207-C212</f>
        <v>0</v>
      </c>
      <c r="D216" s="250">
        <f>D207-D212</f>
        <v>0</v>
      </c>
      <c r="E216" s="250">
        <f aca="true" t="shared" si="46" ref="E216:AE216">E207-E212</f>
        <v>0</v>
      </c>
      <c r="F216" s="250">
        <f t="shared" si="46"/>
        <v>0</v>
      </c>
      <c r="G216" s="250">
        <f t="shared" si="46"/>
        <v>0</v>
      </c>
      <c r="H216" s="250">
        <f t="shared" si="46"/>
        <v>0</v>
      </c>
      <c r="I216" s="250">
        <f t="shared" si="46"/>
        <v>0</v>
      </c>
      <c r="J216" s="250">
        <f t="shared" si="46"/>
        <v>0</v>
      </c>
      <c r="K216" s="250">
        <f t="shared" si="46"/>
        <v>0</v>
      </c>
      <c r="L216" s="250">
        <f t="shared" si="46"/>
        <v>0</v>
      </c>
      <c r="M216" s="250">
        <f t="shared" si="46"/>
        <v>0</v>
      </c>
      <c r="N216" s="250">
        <f t="shared" si="46"/>
        <v>0</v>
      </c>
      <c r="O216" s="250">
        <f t="shared" si="46"/>
        <v>0</v>
      </c>
      <c r="P216" s="250">
        <f t="shared" si="46"/>
        <v>0</v>
      </c>
      <c r="Q216" s="250">
        <f t="shared" si="46"/>
        <v>0</v>
      </c>
      <c r="R216" s="250">
        <f t="shared" si="46"/>
        <v>0</v>
      </c>
      <c r="S216" s="250">
        <f t="shared" si="46"/>
        <v>0</v>
      </c>
      <c r="T216" s="250">
        <f t="shared" si="46"/>
        <v>0</v>
      </c>
      <c r="U216" s="250">
        <f t="shared" si="46"/>
        <v>0</v>
      </c>
      <c r="V216" s="250">
        <f t="shared" si="46"/>
        <v>0</v>
      </c>
      <c r="W216" s="250">
        <f t="shared" si="46"/>
        <v>0</v>
      </c>
      <c r="X216" s="250">
        <f t="shared" si="46"/>
        <v>0</v>
      </c>
      <c r="Y216" s="250">
        <f t="shared" si="46"/>
        <v>0</v>
      </c>
      <c r="Z216" s="250">
        <f t="shared" si="46"/>
        <v>0</v>
      </c>
      <c r="AA216" s="250">
        <f t="shared" si="46"/>
        <v>0</v>
      </c>
      <c r="AB216" s="250">
        <f t="shared" si="46"/>
        <v>0</v>
      </c>
      <c r="AC216" s="250">
        <f t="shared" si="46"/>
        <v>0</v>
      </c>
      <c r="AD216" s="250">
        <f t="shared" si="46"/>
        <v>0</v>
      </c>
      <c r="AE216" s="250">
        <f t="shared" si="46"/>
        <v>0</v>
      </c>
    </row>
    <row r="217" spans="1:31" ht="12.75">
      <c r="A217" s="206" t="s">
        <v>138</v>
      </c>
      <c r="B217" s="190" t="s">
        <v>218</v>
      </c>
      <c r="C217" s="186">
        <f>C201+C205+C216</f>
        <v>0</v>
      </c>
      <c r="D217" s="186">
        <f>D201+D205+D216</f>
        <v>0</v>
      </c>
      <c r="E217" s="186">
        <f aca="true" t="shared" si="47" ref="E217:AE217">E201+E205+E216</f>
        <v>0</v>
      </c>
      <c r="F217" s="186">
        <f t="shared" si="47"/>
        <v>0</v>
      </c>
      <c r="G217" s="186">
        <f t="shared" si="47"/>
        <v>0</v>
      </c>
      <c r="H217" s="186">
        <f t="shared" si="47"/>
        <v>0</v>
      </c>
      <c r="I217" s="186">
        <f t="shared" si="47"/>
        <v>0</v>
      </c>
      <c r="J217" s="186">
        <f t="shared" si="47"/>
        <v>0</v>
      </c>
      <c r="K217" s="186">
        <f t="shared" si="47"/>
        <v>0</v>
      </c>
      <c r="L217" s="186">
        <f t="shared" si="47"/>
        <v>0</v>
      </c>
      <c r="M217" s="186">
        <f t="shared" si="47"/>
        <v>0</v>
      </c>
      <c r="N217" s="186">
        <f t="shared" si="47"/>
        <v>0</v>
      </c>
      <c r="O217" s="186">
        <f t="shared" si="47"/>
        <v>0</v>
      </c>
      <c r="P217" s="186">
        <f t="shared" si="47"/>
        <v>0</v>
      </c>
      <c r="Q217" s="186">
        <f t="shared" si="47"/>
        <v>0</v>
      </c>
      <c r="R217" s="186">
        <f t="shared" si="47"/>
        <v>0</v>
      </c>
      <c r="S217" s="186">
        <f t="shared" si="47"/>
        <v>0</v>
      </c>
      <c r="T217" s="186">
        <f t="shared" si="47"/>
        <v>0</v>
      </c>
      <c r="U217" s="186">
        <f t="shared" si="47"/>
        <v>0</v>
      </c>
      <c r="V217" s="186">
        <f t="shared" si="47"/>
        <v>0</v>
      </c>
      <c r="W217" s="186">
        <f t="shared" si="47"/>
        <v>0</v>
      </c>
      <c r="X217" s="186">
        <f t="shared" si="47"/>
        <v>0</v>
      </c>
      <c r="Y217" s="186">
        <f t="shared" si="47"/>
        <v>0</v>
      </c>
      <c r="Z217" s="186">
        <f t="shared" si="47"/>
        <v>0</v>
      </c>
      <c r="AA217" s="186">
        <f t="shared" si="47"/>
        <v>0</v>
      </c>
      <c r="AB217" s="186">
        <f t="shared" si="47"/>
        <v>0</v>
      </c>
      <c r="AC217" s="186">
        <f t="shared" si="47"/>
        <v>0</v>
      </c>
      <c r="AD217" s="186">
        <f t="shared" si="47"/>
        <v>0</v>
      </c>
      <c r="AE217" s="186">
        <f t="shared" si="47"/>
        <v>0</v>
      </c>
    </row>
    <row r="218" spans="1:31" ht="12.75">
      <c r="A218" s="206" t="s">
        <v>140</v>
      </c>
      <c r="B218" s="190" t="s">
        <v>219</v>
      </c>
      <c r="C218" s="175"/>
      <c r="D218" s="186">
        <f aca="true" t="shared" si="48" ref="D218:AE218">C219</f>
        <v>0</v>
      </c>
      <c r="E218" s="186">
        <f t="shared" si="48"/>
        <v>0</v>
      </c>
      <c r="F218" s="186">
        <f t="shared" si="48"/>
        <v>0</v>
      </c>
      <c r="G218" s="186">
        <f t="shared" si="48"/>
        <v>0</v>
      </c>
      <c r="H218" s="186">
        <f t="shared" si="48"/>
        <v>0</v>
      </c>
      <c r="I218" s="186">
        <f t="shared" si="48"/>
        <v>0</v>
      </c>
      <c r="J218" s="186">
        <f t="shared" si="48"/>
        <v>0</v>
      </c>
      <c r="K218" s="186">
        <f t="shared" si="48"/>
        <v>0</v>
      </c>
      <c r="L218" s="186">
        <f t="shared" si="48"/>
        <v>0</v>
      </c>
      <c r="M218" s="186">
        <f t="shared" si="48"/>
        <v>0</v>
      </c>
      <c r="N218" s="186">
        <f t="shared" si="48"/>
        <v>0</v>
      </c>
      <c r="O218" s="186">
        <f t="shared" si="48"/>
        <v>0</v>
      </c>
      <c r="P218" s="186">
        <f t="shared" si="48"/>
        <v>0</v>
      </c>
      <c r="Q218" s="186">
        <f t="shared" si="48"/>
        <v>0</v>
      </c>
      <c r="R218" s="186">
        <f t="shared" si="48"/>
        <v>0</v>
      </c>
      <c r="S218" s="186">
        <f t="shared" si="48"/>
        <v>0</v>
      </c>
      <c r="T218" s="186">
        <f t="shared" si="48"/>
        <v>0</v>
      </c>
      <c r="U218" s="186">
        <f t="shared" si="48"/>
        <v>0</v>
      </c>
      <c r="V218" s="186">
        <f t="shared" si="48"/>
        <v>0</v>
      </c>
      <c r="W218" s="186">
        <f t="shared" si="48"/>
        <v>0</v>
      </c>
      <c r="X218" s="186">
        <f t="shared" si="48"/>
        <v>0</v>
      </c>
      <c r="Y218" s="186">
        <f t="shared" si="48"/>
        <v>0</v>
      </c>
      <c r="Z218" s="186">
        <f t="shared" si="48"/>
        <v>0</v>
      </c>
      <c r="AA218" s="186">
        <f t="shared" si="48"/>
        <v>0</v>
      </c>
      <c r="AB218" s="186">
        <f t="shared" si="48"/>
        <v>0</v>
      </c>
      <c r="AC218" s="186">
        <f t="shared" si="48"/>
        <v>0</v>
      </c>
      <c r="AD218" s="186">
        <f t="shared" si="48"/>
        <v>0</v>
      </c>
      <c r="AE218" s="186">
        <f t="shared" si="48"/>
        <v>0</v>
      </c>
    </row>
    <row r="219" spans="1:31" s="251" customFormat="1" ht="12.75">
      <c r="A219" s="252" t="s">
        <v>142</v>
      </c>
      <c r="B219" s="253" t="s">
        <v>220</v>
      </c>
      <c r="C219" s="254">
        <f>C217+C218</f>
        <v>0</v>
      </c>
      <c r="D219" s="254">
        <f>D217+D218</f>
        <v>0</v>
      </c>
      <c r="E219" s="254">
        <f aca="true" t="shared" si="49" ref="E219:AE219">E217+E218</f>
        <v>0</v>
      </c>
      <c r="F219" s="254">
        <f t="shared" si="49"/>
        <v>0</v>
      </c>
      <c r="G219" s="254">
        <f t="shared" si="49"/>
        <v>0</v>
      </c>
      <c r="H219" s="254">
        <f t="shared" si="49"/>
        <v>0</v>
      </c>
      <c r="I219" s="254">
        <f t="shared" si="49"/>
        <v>0</v>
      </c>
      <c r="J219" s="254">
        <f t="shared" si="49"/>
        <v>0</v>
      </c>
      <c r="K219" s="254">
        <f t="shared" si="49"/>
        <v>0</v>
      </c>
      <c r="L219" s="254">
        <f t="shared" si="49"/>
        <v>0</v>
      </c>
      <c r="M219" s="254">
        <f t="shared" si="49"/>
        <v>0</v>
      </c>
      <c r="N219" s="254">
        <f t="shared" si="49"/>
        <v>0</v>
      </c>
      <c r="O219" s="254">
        <f t="shared" si="49"/>
        <v>0</v>
      </c>
      <c r="P219" s="254">
        <f t="shared" si="49"/>
        <v>0</v>
      </c>
      <c r="Q219" s="254">
        <f t="shared" si="49"/>
        <v>0</v>
      </c>
      <c r="R219" s="254">
        <f t="shared" si="49"/>
        <v>0</v>
      </c>
      <c r="S219" s="254">
        <f t="shared" si="49"/>
        <v>0</v>
      </c>
      <c r="T219" s="254">
        <f t="shared" si="49"/>
        <v>0</v>
      </c>
      <c r="U219" s="254">
        <f t="shared" si="49"/>
        <v>0</v>
      </c>
      <c r="V219" s="254">
        <f t="shared" si="49"/>
        <v>0</v>
      </c>
      <c r="W219" s="254">
        <f t="shared" si="49"/>
        <v>0</v>
      </c>
      <c r="X219" s="254">
        <f t="shared" si="49"/>
        <v>0</v>
      </c>
      <c r="Y219" s="254">
        <f t="shared" si="49"/>
        <v>0</v>
      </c>
      <c r="Z219" s="254">
        <f t="shared" si="49"/>
        <v>0</v>
      </c>
      <c r="AA219" s="254">
        <f t="shared" si="49"/>
        <v>0</v>
      </c>
      <c r="AB219" s="254">
        <f t="shared" si="49"/>
        <v>0</v>
      </c>
      <c r="AC219" s="254">
        <f t="shared" si="49"/>
        <v>0</v>
      </c>
      <c r="AD219" s="254">
        <f t="shared" si="49"/>
        <v>0</v>
      </c>
      <c r="AE219" s="254">
        <f t="shared" si="49"/>
        <v>0</v>
      </c>
    </row>
  </sheetData>
  <sheetProtection/>
  <mergeCells count="2">
    <mergeCell ref="A2:L2"/>
    <mergeCell ref="A13:AE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L9"/>
  <sheetViews>
    <sheetView zoomScalePageLayoutView="0" workbookViewId="0" topLeftCell="A1">
      <selection activeCell="K41" sqref="K41:K42"/>
    </sheetView>
  </sheetViews>
  <sheetFormatPr defaultColWidth="9.140625" defaultRowHeight="12.75"/>
  <sheetData>
    <row r="2" spans="1:12" ht="18">
      <c r="A2" s="273" t="s">
        <v>109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5"/>
    </row>
    <row r="3" spans="1:12" s="170" customFormat="1" ht="18">
      <c r="A3" s="84" t="s">
        <v>248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</row>
    <row r="5" ht="12.75">
      <c r="B5" s="84" t="s">
        <v>110</v>
      </c>
    </row>
    <row r="6" ht="12.75">
      <c r="B6" s="87" t="s">
        <v>254</v>
      </c>
    </row>
    <row r="7" ht="12.75">
      <c r="B7" s="87" t="s">
        <v>255</v>
      </c>
    </row>
    <row r="8" ht="12.75">
      <c r="B8" s="84" t="s">
        <v>111</v>
      </c>
    </row>
    <row r="9" ht="12.75">
      <c r="B9" s="84" t="s">
        <v>112</v>
      </c>
    </row>
  </sheetData>
  <sheetProtection/>
  <mergeCells count="1">
    <mergeCell ref="A2:L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Jankowska-Duda, Beata</dc:creator>
  <cp:keywords/>
  <dc:description/>
  <cp:lastModifiedBy>amich</cp:lastModifiedBy>
  <cp:lastPrinted>2010-01-28T09:58:49Z</cp:lastPrinted>
  <dcterms:created xsi:type="dcterms:W3CDTF">2009-03-16T14:36:17Z</dcterms:created>
  <dcterms:modified xsi:type="dcterms:W3CDTF">2015-08-28T06:52:26Z</dcterms:modified>
  <cp:category/>
  <cp:version/>
  <cp:contentType/>
  <cp:contentStatus/>
</cp:coreProperties>
</file>